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 tabRatio="991"/>
  </bookViews>
  <sheets>
    <sheet name="C.2" sheetId="2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C.3.9" sheetId="22" r:id="rId20"/>
    <sheet name="C.4.9" sheetId="23" r:id="rId21"/>
    <sheet name="B.1" sheetId="25" r:id="rId22"/>
    <sheet name="B.2" sheetId="26" r:id="rId23"/>
    <sheet name="B.2.1" sheetId="27" r:id="rId24"/>
    <sheet name="B.2.2" sheetId="28" r:id="rId25"/>
    <sheet name="B.2.3" sheetId="29" r:id="rId26"/>
    <sheet name="B.2.4" sheetId="30" r:id="rId27"/>
    <sheet name="B.2.5" sheetId="31" r:id="rId28"/>
    <sheet name="B.2.6" sheetId="32" r:id="rId29"/>
    <sheet name="B.2.7" sheetId="33" r:id="rId30"/>
    <sheet name="B.2.8" sheetId="34" r:id="rId31"/>
    <sheet name="B.2.9" sheetId="35" r:id="rId32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_FilterDatabase" localSheetId="19" hidden="1">C.3.9!$Z$1:$Z$247</definedName>
    <definedName name="_xlnm.Print_Area" localSheetId="21">B.1!$A$1:$O$40</definedName>
  </definedNames>
  <calcPr calcId="145621"/>
</workbook>
</file>

<file path=xl/calcChain.xml><?xml version="1.0" encoding="utf-8"?>
<calcChain xmlns="http://schemas.openxmlformats.org/spreadsheetml/2006/main">
  <c r="M81" i="35" l="1"/>
  <c r="L81" i="35"/>
  <c r="K81" i="35"/>
  <c r="J81" i="35"/>
  <c r="J77" i="35" s="1"/>
  <c r="I81" i="35"/>
  <c r="H81" i="35"/>
  <c r="G81" i="35"/>
  <c r="F81" i="35"/>
  <c r="F77" i="35" s="1"/>
  <c r="E81" i="35"/>
  <c r="M78" i="35"/>
  <c r="L78" i="35"/>
  <c r="L77" i="35" s="1"/>
  <c r="K78" i="35"/>
  <c r="K77" i="35" s="1"/>
  <c r="J78" i="35"/>
  <c r="I78" i="35"/>
  <c r="H78" i="35"/>
  <c r="H77" i="35" s="1"/>
  <c r="G78" i="35"/>
  <c r="G77" i="35" s="1"/>
  <c r="F78" i="35"/>
  <c r="E78" i="35"/>
  <c r="M77" i="35"/>
  <c r="I77" i="35"/>
  <c r="E77" i="35"/>
  <c r="M73" i="35"/>
  <c r="L73" i="35"/>
  <c r="K73" i="35"/>
  <c r="J73" i="35"/>
  <c r="I73" i="35"/>
  <c r="H73" i="35"/>
  <c r="G73" i="35"/>
  <c r="F73" i="35"/>
  <c r="E73" i="35"/>
  <c r="M68" i="35"/>
  <c r="L68" i="35"/>
  <c r="K68" i="35"/>
  <c r="J68" i="35"/>
  <c r="J64" i="35" s="1"/>
  <c r="I68" i="35"/>
  <c r="H68" i="35"/>
  <c r="G68" i="35"/>
  <c r="F68" i="35"/>
  <c r="F64" i="35" s="1"/>
  <c r="E68" i="35"/>
  <c r="M65" i="35"/>
  <c r="L65" i="35"/>
  <c r="L64" i="35" s="1"/>
  <c r="K65" i="35"/>
  <c r="K64" i="35" s="1"/>
  <c r="J65" i="35"/>
  <c r="I65" i="35"/>
  <c r="H65" i="35"/>
  <c r="H64" i="35" s="1"/>
  <c r="G65" i="35"/>
  <c r="G64" i="35" s="1"/>
  <c r="F65" i="35"/>
  <c r="E65" i="35"/>
  <c r="M64" i="35"/>
  <c r="I64" i="35"/>
  <c r="E64" i="35"/>
  <c r="M59" i="35"/>
  <c r="L59" i="35"/>
  <c r="K59" i="35"/>
  <c r="J59" i="35"/>
  <c r="I59" i="35"/>
  <c r="H59" i="35"/>
  <c r="G59" i="35"/>
  <c r="F59" i="35"/>
  <c r="E59" i="35"/>
  <c r="M56" i="35"/>
  <c r="L56" i="35"/>
  <c r="K56" i="35"/>
  <c r="J56" i="35"/>
  <c r="J52" i="35" s="1"/>
  <c r="J51" i="35" s="1"/>
  <c r="I56" i="35"/>
  <c r="H56" i="35"/>
  <c r="G56" i="35"/>
  <c r="F56" i="35"/>
  <c r="F52" i="35" s="1"/>
  <c r="F51" i="35" s="1"/>
  <c r="E56" i="35"/>
  <c r="M53" i="35"/>
  <c r="L53" i="35"/>
  <c r="L52" i="35" s="1"/>
  <c r="L51" i="35" s="1"/>
  <c r="K53" i="35"/>
  <c r="K52" i="35" s="1"/>
  <c r="K51" i="35" s="1"/>
  <c r="J53" i="35"/>
  <c r="I53" i="35"/>
  <c r="H53" i="35"/>
  <c r="H52" i="35" s="1"/>
  <c r="H51" i="35" s="1"/>
  <c r="G53" i="35"/>
  <c r="G52" i="35" s="1"/>
  <c r="G51" i="35" s="1"/>
  <c r="F53" i="35"/>
  <c r="E53" i="35"/>
  <c r="M52" i="35"/>
  <c r="M51" i="35" s="1"/>
  <c r="I52" i="35"/>
  <c r="I51" i="35" s="1"/>
  <c r="E52" i="35"/>
  <c r="E51" i="35" s="1"/>
  <c r="M47" i="35"/>
  <c r="L47" i="35"/>
  <c r="K47" i="35"/>
  <c r="J47" i="35"/>
  <c r="I47" i="35"/>
  <c r="H47" i="35"/>
  <c r="G47" i="35"/>
  <c r="F47" i="35"/>
  <c r="E47" i="35"/>
  <c r="M8" i="35"/>
  <c r="L8" i="35"/>
  <c r="K8" i="35"/>
  <c r="K4" i="35" s="1"/>
  <c r="K92" i="35" s="1"/>
  <c r="J8" i="35"/>
  <c r="I8" i="35"/>
  <c r="H8" i="35"/>
  <c r="G8" i="35"/>
  <c r="G4" i="35" s="1"/>
  <c r="G92" i="35" s="1"/>
  <c r="F8" i="35"/>
  <c r="E8" i="35"/>
  <c r="M5" i="35"/>
  <c r="M4" i="35" s="1"/>
  <c r="L5" i="35"/>
  <c r="L4" i="35" s="1"/>
  <c r="K5" i="35"/>
  <c r="J5" i="35"/>
  <c r="I5" i="35"/>
  <c r="I4" i="35" s="1"/>
  <c r="I92" i="35" s="1"/>
  <c r="H5" i="35"/>
  <c r="H4" i="35" s="1"/>
  <c r="G5" i="35"/>
  <c r="F5" i="35"/>
  <c r="E5" i="35"/>
  <c r="E4" i="35" s="1"/>
  <c r="J4" i="35"/>
  <c r="J92" i="35" s="1"/>
  <c r="F4" i="35"/>
  <c r="M81" i="34"/>
  <c r="L81" i="34"/>
  <c r="K81" i="34"/>
  <c r="K77" i="34" s="1"/>
  <c r="J81" i="34"/>
  <c r="I81" i="34"/>
  <c r="H81" i="34"/>
  <c r="G81" i="34"/>
  <c r="G77" i="34" s="1"/>
  <c r="F81" i="34"/>
  <c r="E81" i="34"/>
  <c r="M78" i="34"/>
  <c r="M77" i="34" s="1"/>
  <c r="L78" i="34"/>
  <c r="L77" i="34" s="1"/>
  <c r="K78" i="34"/>
  <c r="J78" i="34"/>
  <c r="I78" i="34"/>
  <c r="I77" i="34" s="1"/>
  <c r="H78" i="34"/>
  <c r="H77" i="34" s="1"/>
  <c r="G78" i="34"/>
  <c r="F78" i="34"/>
  <c r="E78" i="34"/>
  <c r="E77" i="34" s="1"/>
  <c r="J77" i="34"/>
  <c r="F77" i="34"/>
  <c r="M73" i="34"/>
  <c r="L73" i="34"/>
  <c r="K73" i="34"/>
  <c r="J73" i="34"/>
  <c r="I73" i="34"/>
  <c r="H73" i="34"/>
  <c r="G73" i="34"/>
  <c r="F73" i="34"/>
  <c r="E73" i="34"/>
  <c r="M68" i="34"/>
  <c r="L68" i="34"/>
  <c r="K68" i="34"/>
  <c r="K64" i="34" s="1"/>
  <c r="J68" i="34"/>
  <c r="I68" i="34"/>
  <c r="H68" i="34"/>
  <c r="G68" i="34"/>
  <c r="G64" i="34" s="1"/>
  <c r="F68" i="34"/>
  <c r="E68" i="34"/>
  <c r="M65" i="34"/>
  <c r="M64" i="34" s="1"/>
  <c r="L65" i="34"/>
  <c r="L64" i="34" s="1"/>
  <c r="K65" i="34"/>
  <c r="J65" i="34"/>
  <c r="I65" i="34"/>
  <c r="I64" i="34" s="1"/>
  <c r="H65" i="34"/>
  <c r="H64" i="34" s="1"/>
  <c r="G65" i="34"/>
  <c r="F65" i="34"/>
  <c r="E65" i="34"/>
  <c r="E64" i="34" s="1"/>
  <c r="J64" i="34"/>
  <c r="F64" i="34"/>
  <c r="M59" i="34"/>
  <c r="L59" i="34"/>
  <c r="K59" i="34"/>
  <c r="J59" i="34"/>
  <c r="I59" i="34"/>
  <c r="H59" i="34"/>
  <c r="G59" i="34"/>
  <c r="F59" i="34"/>
  <c r="E59" i="34"/>
  <c r="M56" i="34"/>
  <c r="L56" i="34"/>
  <c r="K56" i="34"/>
  <c r="K52" i="34" s="1"/>
  <c r="K51" i="34" s="1"/>
  <c r="J56" i="34"/>
  <c r="I56" i="34"/>
  <c r="H56" i="34"/>
  <c r="G56" i="34"/>
  <c r="G52" i="34" s="1"/>
  <c r="G51" i="34" s="1"/>
  <c r="F56" i="34"/>
  <c r="E56" i="34"/>
  <c r="M53" i="34"/>
  <c r="M52" i="34" s="1"/>
  <c r="L53" i="34"/>
  <c r="L52" i="34" s="1"/>
  <c r="L51" i="34" s="1"/>
  <c r="K53" i="34"/>
  <c r="J53" i="34"/>
  <c r="I53" i="34"/>
  <c r="I52" i="34" s="1"/>
  <c r="H53" i="34"/>
  <c r="H52" i="34" s="1"/>
  <c r="H51" i="34" s="1"/>
  <c r="G53" i="34"/>
  <c r="F53" i="34"/>
  <c r="E53" i="34"/>
  <c r="E52" i="34" s="1"/>
  <c r="J52" i="34"/>
  <c r="J51" i="34" s="1"/>
  <c r="F52" i="34"/>
  <c r="F51" i="34" s="1"/>
  <c r="M47" i="34"/>
  <c r="L47" i="34"/>
  <c r="L4" i="34" s="1"/>
  <c r="K47" i="34"/>
  <c r="J47" i="34"/>
  <c r="I47" i="34"/>
  <c r="H47" i="34"/>
  <c r="H4" i="34" s="1"/>
  <c r="G47" i="34"/>
  <c r="F47" i="34"/>
  <c r="E47" i="34"/>
  <c r="M8" i="34"/>
  <c r="M4" i="34" s="1"/>
  <c r="L8" i="34"/>
  <c r="K8" i="34"/>
  <c r="J8" i="34"/>
  <c r="I8" i="34"/>
  <c r="I4" i="34" s="1"/>
  <c r="H8" i="34"/>
  <c r="G8" i="34"/>
  <c r="F8" i="34"/>
  <c r="E8" i="34"/>
  <c r="E4" i="34" s="1"/>
  <c r="M5" i="34"/>
  <c r="L5" i="34"/>
  <c r="K5" i="34"/>
  <c r="J5" i="34"/>
  <c r="J4" i="34" s="1"/>
  <c r="I5" i="34"/>
  <c r="H5" i="34"/>
  <c r="G5" i="34"/>
  <c r="F5" i="34"/>
  <c r="F4" i="34" s="1"/>
  <c r="E5" i="34"/>
  <c r="K4" i="34"/>
  <c r="G4" i="34"/>
  <c r="M81" i="33"/>
  <c r="L81" i="33"/>
  <c r="K81" i="33"/>
  <c r="J81" i="33"/>
  <c r="I81" i="33"/>
  <c r="H81" i="33"/>
  <c r="G81" i="33"/>
  <c r="F81" i="33"/>
  <c r="E81" i="33"/>
  <c r="M78" i="33"/>
  <c r="L78" i="33"/>
  <c r="L77" i="33" s="1"/>
  <c r="K78" i="33"/>
  <c r="J78" i="33"/>
  <c r="J77" i="33" s="1"/>
  <c r="I78" i="33"/>
  <c r="H78" i="33"/>
  <c r="H77" i="33" s="1"/>
  <c r="G78" i="33"/>
  <c r="F78" i="33"/>
  <c r="F77" i="33" s="1"/>
  <c r="E78" i="33"/>
  <c r="M77" i="33"/>
  <c r="K77" i="33"/>
  <c r="I77" i="33"/>
  <c r="G77" i="33"/>
  <c r="E77" i="33"/>
  <c r="M73" i="33"/>
  <c r="L73" i="33"/>
  <c r="K73" i="33"/>
  <c r="J73" i="33"/>
  <c r="I73" i="33"/>
  <c r="H73" i="33"/>
  <c r="G73" i="33"/>
  <c r="F73" i="33"/>
  <c r="E73" i="33"/>
  <c r="M68" i="33"/>
  <c r="L68" i="33"/>
  <c r="K68" i="33"/>
  <c r="J68" i="33"/>
  <c r="I68" i="33"/>
  <c r="H68" i="33"/>
  <c r="G68" i="33"/>
  <c r="F68" i="33"/>
  <c r="E68" i="33"/>
  <c r="M65" i="33"/>
  <c r="L65" i="33"/>
  <c r="L64" i="33" s="1"/>
  <c r="K65" i="33"/>
  <c r="J65" i="33"/>
  <c r="J64" i="33" s="1"/>
  <c r="I65" i="33"/>
  <c r="H65" i="33"/>
  <c r="H64" i="33" s="1"/>
  <c r="G65" i="33"/>
  <c r="F65" i="33"/>
  <c r="F64" i="33" s="1"/>
  <c r="E65" i="33"/>
  <c r="M64" i="33"/>
  <c r="K64" i="33"/>
  <c r="I64" i="33"/>
  <c r="G64" i="33"/>
  <c r="E64" i="33"/>
  <c r="M59" i="33"/>
  <c r="L59" i="33"/>
  <c r="K59" i="33"/>
  <c r="J59" i="33"/>
  <c r="J51" i="33" s="1"/>
  <c r="I59" i="33"/>
  <c r="H59" i="33"/>
  <c r="G59" i="33"/>
  <c r="F59" i="33"/>
  <c r="E59" i="33"/>
  <c r="M56" i="33"/>
  <c r="L56" i="33"/>
  <c r="K56" i="33"/>
  <c r="J56" i="33"/>
  <c r="I56" i="33"/>
  <c r="H56" i="33"/>
  <c r="G56" i="33"/>
  <c r="F56" i="33"/>
  <c r="E56" i="33"/>
  <c r="M53" i="33"/>
  <c r="L53" i="33"/>
  <c r="L52" i="33" s="1"/>
  <c r="K53" i="33"/>
  <c r="J53" i="33"/>
  <c r="J52" i="33" s="1"/>
  <c r="I53" i="33"/>
  <c r="H53" i="33"/>
  <c r="H52" i="33" s="1"/>
  <c r="G53" i="33"/>
  <c r="F53" i="33"/>
  <c r="F52" i="33" s="1"/>
  <c r="E53" i="33"/>
  <c r="M52" i="33"/>
  <c r="M51" i="33" s="1"/>
  <c r="K52" i="33"/>
  <c r="K51" i="33" s="1"/>
  <c r="I52" i="33"/>
  <c r="I51" i="33" s="1"/>
  <c r="G52" i="33"/>
  <c r="G51" i="33" s="1"/>
  <c r="E52" i="33"/>
  <c r="E51" i="33" s="1"/>
  <c r="L51" i="33"/>
  <c r="H51" i="33"/>
  <c r="F51" i="33"/>
  <c r="M47" i="33"/>
  <c r="L47" i="33"/>
  <c r="K47" i="33"/>
  <c r="J47" i="33"/>
  <c r="I47" i="33"/>
  <c r="H47" i="33"/>
  <c r="G47" i="33"/>
  <c r="F47" i="33"/>
  <c r="E47" i="33"/>
  <c r="M8" i="33"/>
  <c r="L8" i="33"/>
  <c r="L4" i="33" s="1"/>
  <c r="L92" i="33" s="1"/>
  <c r="K8" i="33"/>
  <c r="J8" i="33"/>
  <c r="I8" i="33"/>
  <c r="H8" i="33"/>
  <c r="H4" i="33" s="1"/>
  <c r="H92" i="33" s="1"/>
  <c r="G8" i="33"/>
  <c r="F8" i="33"/>
  <c r="E8" i="33"/>
  <c r="M5" i="33"/>
  <c r="M4" i="33" s="1"/>
  <c r="M92" i="33" s="1"/>
  <c r="L5" i="33"/>
  <c r="K5" i="33"/>
  <c r="J5" i="33"/>
  <c r="I5" i="33"/>
  <c r="I4" i="33" s="1"/>
  <c r="I92" i="33" s="1"/>
  <c r="H5" i="33"/>
  <c r="G5" i="33"/>
  <c r="F5" i="33"/>
  <c r="E5" i="33"/>
  <c r="E4" i="33" s="1"/>
  <c r="E92" i="33" s="1"/>
  <c r="J4" i="33"/>
  <c r="F4" i="33"/>
  <c r="F92" i="33" s="1"/>
  <c r="M81" i="32"/>
  <c r="L81" i="32"/>
  <c r="K81" i="32"/>
  <c r="J81" i="32"/>
  <c r="I81" i="32"/>
  <c r="H81" i="32"/>
  <c r="G81" i="32"/>
  <c r="F81" i="32"/>
  <c r="F77" i="32" s="1"/>
  <c r="E81" i="32"/>
  <c r="M78" i="32"/>
  <c r="M77" i="32" s="1"/>
  <c r="L78" i="32"/>
  <c r="K78" i="32"/>
  <c r="K77" i="32" s="1"/>
  <c r="J78" i="32"/>
  <c r="I78" i="32"/>
  <c r="I77" i="32" s="1"/>
  <c r="H78" i="32"/>
  <c r="G78" i="32"/>
  <c r="G77" i="32" s="1"/>
  <c r="F78" i="32"/>
  <c r="E78" i="32"/>
  <c r="E77" i="32" s="1"/>
  <c r="L77" i="32"/>
  <c r="J77" i="32"/>
  <c r="H77" i="32"/>
  <c r="M73" i="32"/>
  <c r="M51" i="32" s="1"/>
  <c r="L73" i="32"/>
  <c r="K73" i="32"/>
  <c r="J73" i="32"/>
  <c r="I73" i="32"/>
  <c r="H73" i="32"/>
  <c r="G73" i="32"/>
  <c r="F73" i="32"/>
  <c r="E73" i="32"/>
  <c r="E51" i="32" s="1"/>
  <c r="M68" i="32"/>
  <c r="L68" i="32"/>
  <c r="L64" i="32" s="1"/>
  <c r="K68" i="32"/>
  <c r="J68" i="32"/>
  <c r="I68" i="32"/>
  <c r="H68" i="32"/>
  <c r="H64" i="32" s="1"/>
  <c r="G68" i="32"/>
  <c r="F68" i="32"/>
  <c r="F64" i="32" s="1"/>
  <c r="E68" i="32"/>
  <c r="M65" i="32"/>
  <c r="M64" i="32" s="1"/>
  <c r="L65" i="32"/>
  <c r="K65" i="32"/>
  <c r="K64" i="32" s="1"/>
  <c r="J65" i="32"/>
  <c r="I65" i="32"/>
  <c r="I64" i="32" s="1"/>
  <c r="H65" i="32"/>
  <c r="G65" i="32"/>
  <c r="G64" i="32" s="1"/>
  <c r="G51" i="32" s="1"/>
  <c r="F65" i="32"/>
  <c r="E65" i="32"/>
  <c r="E64" i="32" s="1"/>
  <c r="J64" i="32"/>
  <c r="M59" i="32"/>
  <c r="L59" i="32"/>
  <c r="K59" i="32"/>
  <c r="K51" i="32" s="1"/>
  <c r="J59" i="32"/>
  <c r="I59" i="32"/>
  <c r="H59" i="32"/>
  <c r="G59" i="32"/>
  <c r="F59" i="32"/>
  <c r="E59" i="32"/>
  <c r="M56" i="32"/>
  <c r="L56" i="32"/>
  <c r="K56" i="32"/>
  <c r="J56" i="32"/>
  <c r="I56" i="32"/>
  <c r="H56" i="32"/>
  <c r="G56" i="32"/>
  <c r="F56" i="32"/>
  <c r="E56" i="32"/>
  <c r="M53" i="32"/>
  <c r="M52" i="32" s="1"/>
  <c r="L53" i="32"/>
  <c r="K53" i="32"/>
  <c r="K52" i="32" s="1"/>
  <c r="J53" i="32"/>
  <c r="I53" i="32"/>
  <c r="I52" i="32" s="1"/>
  <c r="H53" i="32"/>
  <c r="G53" i="32"/>
  <c r="G52" i="32" s="1"/>
  <c r="F53" i="32"/>
  <c r="E53" i="32"/>
  <c r="E52" i="32" s="1"/>
  <c r="L52" i="32"/>
  <c r="J52" i="32"/>
  <c r="H52" i="32"/>
  <c r="F52" i="32"/>
  <c r="I51" i="32"/>
  <c r="M47" i="32"/>
  <c r="L47" i="32"/>
  <c r="K47" i="32"/>
  <c r="J47" i="32"/>
  <c r="I47" i="32"/>
  <c r="H47" i="32"/>
  <c r="G47" i="32"/>
  <c r="F47" i="32"/>
  <c r="E47" i="32"/>
  <c r="M8" i="32"/>
  <c r="M4" i="32" s="1"/>
  <c r="M92" i="32" s="1"/>
  <c r="L8" i="32"/>
  <c r="K8" i="32"/>
  <c r="K4" i="32" s="1"/>
  <c r="K92" i="32" s="1"/>
  <c r="J8" i="32"/>
  <c r="I8" i="32"/>
  <c r="H8" i="32"/>
  <c r="G8" i="32"/>
  <c r="G4" i="32" s="1"/>
  <c r="G92" i="32" s="1"/>
  <c r="F8" i="32"/>
  <c r="E8" i="32"/>
  <c r="E4" i="32" s="1"/>
  <c r="E92" i="32" s="1"/>
  <c r="M5" i="32"/>
  <c r="L5" i="32"/>
  <c r="K5" i="32"/>
  <c r="J5" i="32"/>
  <c r="J4" i="32" s="1"/>
  <c r="I5" i="32"/>
  <c r="H5" i="32"/>
  <c r="G5" i="32"/>
  <c r="F5" i="32"/>
  <c r="F4" i="32" s="1"/>
  <c r="E5" i="32"/>
  <c r="I4" i="32"/>
  <c r="I92" i="32" s="1"/>
  <c r="M81" i="31"/>
  <c r="L81" i="31"/>
  <c r="K81" i="31"/>
  <c r="J81" i="31"/>
  <c r="I81" i="31"/>
  <c r="H81" i="31"/>
  <c r="G81" i="31"/>
  <c r="F81" i="31"/>
  <c r="E81" i="31"/>
  <c r="M78" i="31"/>
  <c r="L78" i="31"/>
  <c r="L77" i="31" s="1"/>
  <c r="K78" i="31"/>
  <c r="J78" i="31"/>
  <c r="J77" i="31" s="1"/>
  <c r="I78" i="31"/>
  <c r="H78" i="31"/>
  <c r="H77" i="31" s="1"/>
  <c r="G78" i="31"/>
  <c r="F78" i="31"/>
  <c r="F77" i="31" s="1"/>
  <c r="E78" i="31"/>
  <c r="M77" i="31"/>
  <c r="K77" i="31"/>
  <c r="I77" i="31"/>
  <c r="G77" i="31"/>
  <c r="E77" i="31"/>
  <c r="M73" i="31"/>
  <c r="L73" i="31"/>
  <c r="K73" i="31"/>
  <c r="J73" i="31"/>
  <c r="I73" i="31"/>
  <c r="H73" i="31"/>
  <c r="G73" i="31"/>
  <c r="F73" i="31"/>
  <c r="E73" i="31"/>
  <c r="M68" i="31"/>
  <c r="L68" i="31"/>
  <c r="K68" i="31"/>
  <c r="J68" i="31"/>
  <c r="I68" i="31"/>
  <c r="H68" i="31"/>
  <c r="G68" i="31"/>
  <c r="F68" i="31"/>
  <c r="E68" i="31"/>
  <c r="M65" i="31"/>
  <c r="L65" i="31"/>
  <c r="L64" i="31" s="1"/>
  <c r="K65" i="31"/>
  <c r="J65" i="31"/>
  <c r="J64" i="31" s="1"/>
  <c r="I65" i="31"/>
  <c r="H65" i="31"/>
  <c r="H64" i="31" s="1"/>
  <c r="G65" i="31"/>
  <c r="F65" i="31"/>
  <c r="F64" i="31" s="1"/>
  <c r="E65" i="31"/>
  <c r="M64" i="31"/>
  <c r="K64" i="31"/>
  <c r="I64" i="31"/>
  <c r="G64" i="31"/>
  <c r="E64" i="31"/>
  <c r="M59" i="31"/>
  <c r="L59" i="31"/>
  <c r="K59" i="31"/>
  <c r="J59" i="31"/>
  <c r="J51" i="31" s="1"/>
  <c r="J92" i="31" s="1"/>
  <c r="I59" i="31"/>
  <c r="H59" i="31"/>
  <c r="G59" i="31"/>
  <c r="F59" i="31"/>
  <c r="E59" i="31"/>
  <c r="M56" i="31"/>
  <c r="L56" i="31"/>
  <c r="K56" i="31"/>
  <c r="J56" i="31"/>
  <c r="I56" i="31"/>
  <c r="H56" i="31"/>
  <c r="G56" i="31"/>
  <c r="F56" i="31"/>
  <c r="E56" i="31"/>
  <c r="M53" i="31"/>
  <c r="L53" i="31"/>
  <c r="L52" i="31" s="1"/>
  <c r="K53" i="31"/>
  <c r="J53" i="31"/>
  <c r="J52" i="31" s="1"/>
  <c r="I53" i="31"/>
  <c r="H53" i="31"/>
  <c r="H52" i="31" s="1"/>
  <c r="G53" i="31"/>
  <c r="F53" i="31"/>
  <c r="F52" i="31" s="1"/>
  <c r="E53" i="31"/>
  <c r="M52" i="31"/>
  <c r="M51" i="31" s="1"/>
  <c r="K52" i="31"/>
  <c r="K51" i="31" s="1"/>
  <c r="I52" i="31"/>
  <c r="I51" i="31" s="1"/>
  <c r="G52" i="31"/>
  <c r="G51" i="31" s="1"/>
  <c r="E52" i="31"/>
  <c r="E51" i="31" s="1"/>
  <c r="L51" i="31"/>
  <c r="H51" i="31"/>
  <c r="F51" i="31"/>
  <c r="M47" i="31"/>
  <c r="L47" i="31"/>
  <c r="K47" i="31"/>
  <c r="J47" i="31"/>
  <c r="I47" i="31"/>
  <c r="H47" i="31"/>
  <c r="G47" i="31"/>
  <c r="F47" i="31"/>
  <c r="E47" i="31"/>
  <c r="M8" i="31"/>
  <c r="L8" i="31"/>
  <c r="L4" i="31" s="1"/>
  <c r="L92" i="31" s="1"/>
  <c r="K8" i="31"/>
  <c r="J8" i="31"/>
  <c r="I8" i="31"/>
  <c r="H8" i="31"/>
  <c r="H4" i="31" s="1"/>
  <c r="H92" i="31" s="1"/>
  <c r="G8" i="31"/>
  <c r="F8" i="31"/>
  <c r="E8" i="31"/>
  <c r="M5" i="31"/>
  <c r="M4" i="31" s="1"/>
  <c r="M92" i="31" s="1"/>
  <c r="L5" i="31"/>
  <c r="K5" i="31"/>
  <c r="J5" i="31"/>
  <c r="I5" i="31"/>
  <c r="I4" i="31" s="1"/>
  <c r="I92" i="31" s="1"/>
  <c r="H5" i="31"/>
  <c r="G5" i="31"/>
  <c r="F5" i="31"/>
  <c r="E5" i="31"/>
  <c r="E4" i="31" s="1"/>
  <c r="E92" i="31" s="1"/>
  <c r="J4" i="31"/>
  <c r="F4" i="31"/>
  <c r="F92" i="31" s="1"/>
  <c r="M81" i="30"/>
  <c r="L81" i="30"/>
  <c r="K81" i="30"/>
  <c r="J81" i="30"/>
  <c r="I81" i="30"/>
  <c r="H81" i="30"/>
  <c r="G81" i="30"/>
  <c r="F81" i="30"/>
  <c r="F77" i="30" s="1"/>
  <c r="E81" i="30"/>
  <c r="M78" i="30"/>
  <c r="M77" i="30" s="1"/>
  <c r="L78" i="30"/>
  <c r="K78" i="30"/>
  <c r="K77" i="30" s="1"/>
  <c r="J78" i="30"/>
  <c r="I78" i="30"/>
  <c r="I77" i="30" s="1"/>
  <c r="H78" i="30"/>
  <c r="G78" i="30"/>
  <c r="G77" i="30" s="1"/>
  <c r="F78" i="30"/>
  <c r="E78" i="30"/>
  <c r="E77" i="30" s="1"/>
  <c r="L77" i="30"/>
  <c r="J77" i="30"/>
  <c r="H77" i="30"/>
  <c r="M73" i="30"/>
  <c r="M51" i="30" s="1"/>
  <c r="L73" i="30"/>
  <c r="K73" i="30"/>
  <c r="J73" i="30"/>
  <c r="I73" i="30"/>
  <c r="H73" i="30"/>
  <c r="G73" i="30"/>
  <c r="F73" i="30"/>
  <c r="E73" i="30"/>
  <c r="E51" i="30" s="1"/>
  <c r="M68" i="30"/>
  <c r="L68" i="30"/>
  <c r="L64" i="30" s="1"/>
  <c r="K68" i="30"/>
  <c r="J68" i="30"/>
  <c r="I68" i="30"/>
  <c r="H68" i="30"/>
  <c r="H64" i="30" s="1"/>
  <c r="G68" i="30"/>
  <c r="F68" i="30"/>
  <c r="F64" i="30" s="1"/>
  <c r="E68" i="30"/>
  <c r="M65" i="30"/>
  <c r="M64" i="30" s="1"/>
  <c r="L65" i="30"/>
  <c r="K65" i="30"/>
  <c r="K64" i="30" s="1"/>
  <c r="J65" i="30"/>
  <c r="I65" i="30"/>
  <c r="I64" i="30" s="1"/>
  <c r="H65" i="30"/>
  <c r="G65" i="30"/>
  <c r="G64" i="30" s="1"/>
  <c r="G51" i="30" s="1"/>
  <c r="F65" i="30"/>
  <c r="E65" i="30"/>
  <c r="E64" i="30" s="1"/>
  <c r="J64" i="30"/>
  <c r="M59" i="30"/>
  <c r="L59" i="30"/>
  <c r="K59" i="30"/>
  <c r="K51" i="30" s="1"/>
  <c r="J59" i="30"/>
  <c r="I59" i="30"/>
  <c r="H59" i="30"/>
  <c r="G59" i="30"/>
  <c r="F59" i="30"/>
  <c r="E59" i="30"/>
  <c r="M56" i="30"/>
  <c r="L56" i="30"/>
  <c r="K56" i="30"/>
  <c r="J56" i="30"/>
  <c r="I56" i="30"/>
  <c r="H56" i="30"/>
  <c r="G56" i="30"/>
  <c r="F56" i="30"/>
  <c r="E56" i="30"/>
  <c r="M53" i="30"/>
  <c r="M52" i="30" s="1"/>
  <c r="L53" i="30"/>
  <c r="K53" i="30"/>
  <c r="K52" i="30" s="1"/>
  <c r="J53" i="30"/>
  <c r="I53" i="30"/>
  <c r="I52" i="30" s="1"/>
  <c r="H53" i="30"/>
  <c r="G53" i="30"/>
  <c r="G52" i="30" s="1"/>
  <c r="F53" i="30"/>
  <c r="E53" i="30"/>
  <c r="E52" i="30" s="1"/>
  <c r="L52" i="30"/>
  <c r="J52" i="30"/>
  <c r="H52" i="30"/>
  <c r="F52" i="30"/>
  <c r="I51" i="30"/>
  <c r="M47" i="30"/>
  <c r="L47" i="30"/>
  <c r="K47" i="30"/>
  <c r="J47" i="30"/>
  <c r="I47" i="30"/>
  <c r="H47" i="30"/>
  <c r="G47" i="30"/>
  <c r="F47" i="30"/>
  <c r="E47" i="30"/>
  <c r="M8" i="30"/>
  <c r="M4" i="30" s="1"/>
  <c r="M92" i="30" s="1"/>
  <c r="L8" i="30"/>
  <c r="K8" i="30"/>
  <c r="K4" i="30" s="1"/>
  <c r="K92" i="30" s="1"/>
  <c r="J8" i="30"/>
  <c r="I8" i="30"/>
  <c r="H8" i="30"/>
  <c r="G8" i="30"/>
  <c r="G4" i="30" s="1"/>
  <c r="G92" i="30" s="1"/>
  <c r="F8" i="30"/>
  <c r="E8" i="30"/>
  <c r="E4" i="30" s="1"/>
  <c r="E92" i="30" s="1"/>
  <c r="M5" i="30"/>
  <c r="L5" i="30"/>
  <c r="K5" i="30"/>
  <c r="J5" i="30"/>
  <c r="J4" i="30" s="1"/>
  <c r="I5" i="30"/>
  <c r="H5" i="30"/>
  <c r="G5" i="30"/>
  <c r="F5" i="30"/>
  <c r="F4" i="30" s="1"/>
  <c r="E5" i="30"/>
  <c r="I4" i="30"/>
  <c r="I92" i="30" s="1"/>
  <c r="M81" i="29"/>
  <c r="L81" i="29"/>
  <c r="K81" i="29"/>
  <c r="J81" i="29"/>
  <c r="J77" i="29" s="1"/>
  <c r="I81" i="29"/>
  <c r="H81" i="29"/>
  <c r="G81" i="29"/>
  <c r="F81" i="29"/>
  <c r="F77" i="29" s="1"/>
  <c r="E81" i="29"/>
  <c r="M78" i="29"/>
  <c r="M77" i="29" s="1"/>
  <c r="L78" i="29"/>
  <c r="K78" i="29"/>
  <c r="K77" i="29" s="1"/>
  <c r="J78" i="29"/>
  <c r="I78" i="29"/>
  <c r="I77" i="29" s="1"/>
  <c r="H78" i="29"/>
  <c r="G78" i="29"/>
  <c r="G77" i="29" s="1"/>
  <c r="F78" i="29"/>
  <c r="E78" i="29"/>
  <c r="E77" i="29" s="1"/>
  <c r="L77" i="29"/>
  <c r="H77" i="29"/>
  <c r="M73" i="29"/>
  <c r="L73" i="29"/>
  <c r="K73" i="29"/>
  <c r="J73" i="29"/>
  <c r="I73" i="29"/>
  <c r="H73" i="29"/>
  <c r="G73" i="29"/>
  <c r="F73" i="29"/>
  <c r="E73" i="29"/>
  <c r="M68" i="29"/>
  <c r="L68" i="29"/>
  <c r="K68" i="29"/>
  <c r="J68" i="29"/>
  <c r="J64" i="29" s="1"/>
  <c r="I68" i="29"/>
  <c r="H68" i="29"/>
  <c r="G68" i="29"/>
  <c r="F68" i="29"/>
  <c r="F64" i="29" s="1"/>
  <c r="E68" i="29"/>
  <c r="M65" i="29"/>
  <c r="M64" i="29" s="1"/>
  <c r="L65" i="29"/>
  <c r="K65" i="29"/>
  <c r="K64" i="29" s="1"/>
  <c r="J65" i="29"/>
  <c r="I65" i="29"/>
  <c r="I64" i="29" s="1"/>
  <c r="H65" i="29"/>
  <c r="G65" i="29"/>
  <c r="G64" i="29" s="1"/>
  <c r="F65" i="29"/>
  <c r="E65" i="29"/>
  <c r="E64" i="29" s="1"/>
  <c r="L64" i="29"/>
  <c r="H64" i="29"/>
  <c r="M59" i="29"/>
  <c r="L59" i="29"/>
  <c r="K59" i="29"/>
  <c r="J59" i="29"/>
  <c r="I59" i="29"/>
  <c r="H59" i="29"/>
  <c r="G59" i="29"/>
  <c r="F59" i="29"/>
  <c r="E59" i="29"/>
  <c r="M56" i="29"/>
  <c r="L56" i="29"/>
  <c r="K56" i="29"/>
  <c r="J56" i="29"/>
  <c r="J52" i="29" s="1"/>
  <c r="J51" i="29" s="1"/>
  <c r="I56" i="29"/>
  <c r="H56" i="29"/>
  <c r="G56" i="29"/>
  <c r="F56" i="29"/>
  <c r="F52" i="29" s="1"/>
  <c r="F51" i="29" s="1"/>
  <c r="E56" i="29"/>
  <c r="M53" i="29"/>
  <c r="M52" i="29" s="1"/>
  <c r="M51" i="29" s="1"/>
  <c r="L53" i="29"/>
  <c r="K53" i="29"/>
  <c r="K52" i="29" s="1"/>
  <c r="K51" i="29" s="1"/>
  <c r="J53" i="29"/>
  <c r="I53" i="29"/>
  <c r="I52" i="29" s="1"/>
  <c r="I51" i="29" s="1"/>
  <c r="H53" i="29"/>
  <c r="G53" i="29"/>
  <c r="G52" i="29" s="1"/>
  <c r="G51" i="29" s="1"/>
  <c r="F53" i="29"/>
  <c r="E53" i="29"/>
  <c r="E52" i="29" s="1"/>
  <c r="E51" i="29" s="1"/>
  <c r="L52" i="29"/>
  <c r="L51" i="29" s="1"/>
  <c r="H52" i="29"/>
  <c r="H51" i="29" s="1"/>
  <c r="M47" i="29"/>
  <c r="L47" i="29"/>
  <c r="K47" i="29"/>
  <c r="J47" i="29"/>
  <c r="I47" i="29"/>
  <c r="H47" i="29"/>
  <c r="G47" i="29"/>
  <c r="F47" i="29"/>
  <c r="E47" i="29"/>
  <c r="M8" i="29"/>
  <c r="L8" i="29"/>
  <c r="K8" i="29"/>
  <c r="K4" i="29" s="1"/>
  <c r="K92" i="29" s="1"/>
  <c r="J8" i="29"/>
  <c r="I8" i="29"/>
  <c r="H8" i="29"/>
  <c r="G8" i="29"/>
  <c r="G4" i="29" s="1"/>
  <c r="G92" i="29" s="1"/>
  <c r="F8" i="29"/>
  <c r="E8" i="29"/>
  <c r="M5" i="29"/>
  <c r="L5" i="29"/>
  <c r="L4" i="29" s="1"/>
  <c r="L92" i="29" s="1"/>
  <c r="K5" i="29"/>
  <c r="J5" i="29"/>
  <c r="J4" i="29" s="1"/>
  <c r="I5" i="29"/>
  <c r="H5" i="29"/>
  <c r="H4" i="29" s="1"/>
  <c r="H92" i="29" s="1"/>
  <c r="G5" i="29"/>
  <c r="F5" i="29"/>
  <c r="F4" i="29" s="1"/>
  <c r="E5" i="29"/>
  <c r="M4" i="29"/>
  <c r="I4" i="29"/>
  <c r="E4" i="29"/>
  <c r="M81" i="28"/>
  <c r="L81" i="28"/>
  <c r="K81" i="28"/>
  <c r="K77" i="28" s="1"/>
  <c r="J81" i="28"/>
  <c r="I81" i="28"/>
  <c r="H81" i="28"/>
  <c r="G81" i="28"/>
  <c r="G77" i="28" s="1"/>
  <c r="F81" i="28"/>
  <c r="E81" i="28"/>
  <c r="M78" i="28"/>
  <c r="L78" i="28"/>
  <c r="L77" i="28" s="1"/>
  <c r="K78" i="28"/>
  <c r="J78" i="28"/>
  <c r="J77" i="28" s="1"/>
  <c r="I78" i="28"/>
  <c r="H78" i="28"/>
  <c r="H77" i="28" s="1"/>
  <c r="G78" i="28"/>
  <c r="F78" i="28"/>
  <c r="F77" i="28" s="1"/>
  <c r="E78" i="28"/>
  <c r="M77" i="28"/>
  <c r="I77" i="28"/>
  <c r="E77" i="28"/>
  <c r="M73" i="28"/>
  <c r="L73" i="28"/>
  <c r="K73" i="28"/>
  <c r="J73" i="28"/>
  <c r="I73" i="28"/>
  <c r="H73" i="28"/>
  <c r="G73" i="28"/>
  <c r="F73" i="28"/>
  <c r="E73" i="28"/>
  <c r="M68" i="28"/>
  <c r="L68" i="28"/>
  <c r="K68" i="28"/>
  <c r="K64" i="28" s="1"/>
  <c r="J68" i="28"/>
  <c r="I68" i="28"/>
  <c r="H68" i="28"/>
  <c r="G68" i="28"/>
  <c r="G64" i="28" s="1"/>
  <c r="F68" i="28"/>
  <c r="E68" i="28"/>
  <c r="M65" i="28"/>
  <c r="L65" i="28"/>
  <c r="L64" i="28" s="1"/>
  <c r="K65" i="28"/>
  <c r="J65" i="28"/>
  <c r="J64" i="28" s="1"/>
  <c r="I65" i="28"/>
  <c r="H65" i="28"/>
  <c r="H64" i="28" s="1"/>
  <c r="G65" i="28"/>
  <c r="F65" i="28"/>
  <c r="F64" i="28" s="1"/>
  <c r="E65" i="28"/>
  <c r="M64" i="28"/>
  <c r="I64" i="28"/>
  <c r="E64" i="28"/>
  <c r="M59" i="28"/>
  <c r="L59" i="28"/>
  <c r="K59" i="28"/>
  <c r="J59" i="28"/>
  <c r="I59" i="28"/>
  <c r="H59" i="28"/>
  <c r="G59" i="28"/>
  <c r="F59" i="28"/>
  <c r="E59" i="28"/>
  <c r="M56" i="28"/>
  <c r="L56" i="28"/>
  <c r="K56" i="28"/>
  <c r="K52" i="28" s="1"/>
  <c r="K51" i="28" s="1"/>
  <c r="J56" i="28"/>
  <c r="I56" i="28"/>
  <c r="H56" i="28"/>
  <c r="G56" i="28"/>
  <c r="G52" i="28" s="1"/>
  <c r="G51" i="28" s="1"/>
  <c r="F56" i="28"/>
  <c r="E56" i="28"/>
  <c r="M53" i="28"/>
  <c r="L53" i="28"/>
  <c r="L52" i="28" s="1"/>
  <c r="L51" i="28" s="1"/>
  <c r="K53" i="28"/>
  <c r="J53" i="28"/>
  <c r="J52" i="28" s="1"/>
  <c r="I53" i="28"/>
  <c r="H53" i="28"/>
  <c r="H52" i="28" s="1"/>
  <c r="H51" i="28" s="1"/>
  <c r="G53" i="28"/>
  <c r="F53" i="28"/>
  <c r="F52" i="28" s="1"/>
  <c r="E53" i="28"/>
  <c r="M52" i="28"/>
  <c r="M51" i="28" s="1"/>
  <c r="I52" i="28"/>
  <c r="I51" i="28" s="1"/>
  <c r="E52" i="28"/>
  <c r="J51" i="28"/>
  <c r="F51" i="28"/>
  <c r="M47" i="28"/>
  <c r="L47" i="28"/>
  <c r="K47" i="28"/>
  <c r="J47" i="28"/>
  <c r="I47" i="28"/>
  <c r="H47" i="28"/>
  <c r="G47" i="28"/>
  <c r="F47" i="28"/>
  <c r="E47" i="28"/>
  <c r="M8" i="28"/>
  <c r="L8" i="28"/>
  <c r="L4" i="28" s="1"/>
  <c r="L92" i="28" s="1"/>
  <c r="K8" i="28"/>
  <c r="J8" i="28"/>
  <c r="I8" i="28"/>
  <c r="H8" i="28"/>
  <c r="H4" i="28" s="1"/>
  <c r="H92" i="28" s="1"/>
  <c r="G8" i="28"/>
  <c r="F8" i="28"/>
  <c r="E8" i="28"/>
  <c r="M5" i="28"/>
  <c r="M4" i="28" s="1"/>
  <c r="M92" i="28" s="1"/>
  <c r="L5" i="28"/>
  <c r="K5" i="28"/>
  <c r="K4" i="28" s="1"/>
  <c r="K92" i="28" s="1"/>
  <c r="J5" i="28"/>
  <c r="I5" i="28"/>
  <c r="I4" i="28" s="1"/>
  <c r="H5" i="28"/>
  <c r="G5" i="28"/>
  <c r="G4" i="28" s="1"/>
  <c r="G92" i="28" s="1"/>
  <c r="F5" i="28"/>
  <c r="E5" i="28"/>
  <c r="E4" i="28" s="1"/>
  <c r="J4" i="28"/>
  <c r="J92" i="28" s="1"/>
  <c r="F4" i="28"/>
  <c r="F92" i="28" s="1"/>
  <c r="M81" i="27"/>
  <c r="L81" i="27"/>
  <c r="L77" i="27" s="1"/>
  <c r="K81" i="27"/>
  <c r="J81" i="27"/>
  <c r="I81" i="27"/>
  <c r="H81" i="27"/>
  <c r="H77" i="27" s="1"/>
  <c r="G81" i="27"/>
  <c r="F81" i="27"/>
  <c r="E81" i="27"/>
  <c r="M78" i="27"/>
  <c r="M77" i="27" s="1"/>
  <c r="L78" i="27"/>
  <c r="K78" i="27"/>
  <c r="K77" i="27" s="1"/>
  <c r="J78" i="27"/>
  <c r="I78" i="27"/>
  <c r="I77" i="27" s="1"/>
  <c r="H78" i="27"/>
  <c r="G78" i="27"/>
  <c r="G77" i="27" s="1"/>
  <c r="F78" i="27"/>
  <c r="E78" i="27"/>
  <c r="E77" i="27" s="1"/>
  <c r="J77" i="27"/>
  <c r="F77" i="27"/>
  <c r="M73" i="27"/>
  <c r="L73" i="27"/>
  <c r="K73" i="27"/>
  <c r="J73" i="27"/>
  <c r="I73" i="27"/>
  <c r="H73" i="27"/>
  <c r="G73" i="27"/>
  <c r="F73" i="27"/>
  <c r="E73" i="27"/>
  <c r="M68" i="27"/>
  <c r="L68" i="27"/>
  <c r="L64" i="27" s="1"/>
  <c r="K68" i="27"/>
  <c r="J68" i="27"/>
  <c r="I68" i="27"/>
  <c r="H68" i="27"/>
  <c r="H64" i="27" s="1"/>
  <c r="G68" i="27"/>
  <c r="F68" i="27"/>
  <c r="E68" i="27"/>
  <c r="M65" i="27"/>
  <c r="M64" i="27" s="1"/>
  <c r="L65" i="27"/>
  <c r="K65" i="27"/>
  <c r="K64" i="27" s="1"/>
  <c r="J65" i="27"/>
  <c r="I65" i="27"/>
  <c r="I64" i="27" s="1"/>
  <c r="H65" i="27"/>
  <c r="G65" i="27"/>
  <c r="G64" i="27" s="1"/>
  <c r="F65" i="27"/>
  <c r="E65" i="27"/>
  <c r="E64" i="27" s="1"/>
  <c r="J64" i="27"/>
  <c r="F64" i="27"/>
  <c r="M59" i="27"/>
  <c r="L59" i="27"/>
  <c r="K59" i="27"/>
  <c r="J59" i="27"/>
  <c r="I59" i="27"/>
  <c r="H59" i="27"/>
  <c r="G59" i="27"/>
  <c r="F59" i="27"/>
  <c r="E59" i="27"/>
  <c r="M56" i="27"/>
  <c r="L56" i="27"/>
  <c r="L52" i="27" s="1"/>
  <c r="L51" i="27" s="1"/>
  <c r="K56" i="27"/>
  <c r="J56" i="27"/>
  <c r="I56" i="27"/>
  <c r="H56" i="27"/>
  <c r="H52" i="27" s="1"/>
  <c r="H51" i="27" s="1"/>
  <c r="G56" i="27"/>
  <c r="F56" i="27"/>
  <c r="E56" i="27"/>
  <c r="M53" i="27"/>
  <c r="M52" i="27" s="1"/>
  <c r="M51" i="27" s="1"/>
  <c r="L53" i="27"/>
  <c r="K53" i="27"/>
  <c r="K52" i="27" s="1"/>
  <c r="K51" i="27" s="1"/>
  <c r="J53" i="27"/>
  <c r="I53" i="27"/>
  <c r="I52" i="27" s="1"/>
  <c r="I51" i="27" s="1"/>
  <c r="H53" i="27"/>
  <c r="G53" i="27"/>
  <c r="G52" i="27" s="1"/>
  <c r="G51" i="27" s="1"/>
  <c r="G92" i="27" s="1"/>
  <c r="F53" i="27"/>
  <c r="E53" i="27"/>
  <c r="E52" i="27" s="1"/>
  <c r="E51" i="27" s="1"/>
  <c r="J52" i="27"/>
  <c r="F52" i="27"/>
  <c r="F51" i="27" s="1"/>
  <c r="M47" i="27"/>
  <c r="L47" i="27"/>
  <c r="K47" i="27"/>
  <c r="J47" i="27"/>
  <c r="I47" i="27"/>
  <c r="H47" i="27"/>
  <c r="G47" i="27"/>
  <c r="F47" i="27"/>
  <c r="E47" i="27"/>
  <c r="M8" i="27"/>
  <c r="M4" i="27" s="1"/>
  <c r="M92" i="27" s="1"/>
  <c r="L8" i="27"/>
  <c r="K8" i="27"/>
  <c r="J8" i="27"/>
  <c r="I8" i="27"/>
  <c r="I4" i="27" s="1"/>
  <c r="I92" i="27" s="1"/>
  <c r="H8" i="27"/>
  <c r="G8" i="27"/>
  <c r="F8" i="27"/>
  <c r="E8" i="27"/>
  <c r="M5" i="27"/>
  <c r="L5" i="27"/>
  <c r="K5" i="27"/>
  <c r="J5" i="27"/>
  <c r="J4" i="27" s="1"/>
  <c r="I5" i="27"/>
  <c r="H5" i="27"/>
  <c r="G5" i="27"/>
  <c r="F5" i="27"/>
  <c r="F4" i="27" s="1"/>
  <c r="F92" i="27" s="1"/>
  <c r="E5" i="27"/>
  <c r="K4" i="27"/>
  <c r="K92" i="27" s="1"/>
  <c r="G4" i="27"/>
  <c r="E4" i="27"/>
  <c r="E92" i="27" s="1"/>
  <c r="M81" i="26"/>
  <c r="L81" i="26"/>
  <c r="K81" i="26"/>
  <c r="J81" i="26"/>
  <c r="I81" i="26"/>
  <c r="H81" i="26"/>
  <c r="G81" i="26"/>
  <c r="F81" i="26"/>
  <c r="E81" i="26"/>
  <c r="M78" i="26"/>
  <c r="L78" i="26"/>
  <c r="L77" i="26" s="1"/>
  <c r="K78" i="26"/>
  <c r="J78" i="26"/>
  <c r="J77" i="26" s="1"/>
  <c r="I78" i="26"/>
  <c r="H78" i="26"/>
  <c r="H77" i="26" s="1"/>
  <c r="G78" i="26"/>
  <c r="F78" i="26"/>
  <c r="F77" i="26" s="1"/>
  <c r="E78" i="26"/>
  <c r="M77" i="26"/>
  <c r="K77" i="26"/>
  <c r="I77" i="26"/>
  <c r="G77" i="26"/>
  <c r="E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J68" i="26"/>
  <c r="I68" i="26"/>
  <c r="H68" i="26"/>
  <c r="G68" i="26"/>
  <c r="F68" i="26"/>
  <c r="E68" i="26"/>
  <c r="M65" i="26"/>
  <c r="L65" i="26"/>
  <c r="L64" i="26" s="1"/>
  <c r="K65" i="26"/>
  <c r="J65" i="26"/>
  <c r="J64" i="26" s="1"/>
  <c r="I65" i="26"/>
  <c r="H65" i="26"/>
  <c r="H64" i="26" s="1"/>
  <c r="G65" i="26"/>
  <c r="F65" i="26"/>
  <c r="F64" i="26" s="1"/>
  <c r="E65" i="26"/>
  <c r="M64" i="26"/>
  <c r="K64" i="26"/>
  <c r="I64" i="26"/>
  <c r="G64" i="26"/>
  <c r="E64" i="26"/>
  <c r="M59" i="26"/>
  <c r="L59" i="26"/>
  <c r="K59" i="26"/>
  <c r="J59" i="26"/>
  <c r="I59" i="26"/>
  <c r="H59" i="26"/>
  <c r="G59" i="26"/>
  <c r="F59" i="26"/>
  <c r="E59" i="26"/>
  <c r="M56" i="26"/>
  <c r="L56" i="26"/>
  <c r="K56" i="26"/>
  <c r="J56" i="26"/>
  <c r="I56" i="26"/>
  <c r="H56" i="26"/>
  <c r="G56" i="26"/>
  <c r="F56" i="26"/>
  <c r="E56" i="26"/>
  <c r="E52" i="26" s="1"/>
  <c r="E51" i="26" s="1"/>
  <c r="M53" i="26"/>
  <c r="L53" i="26"/>
  <c r="L52" i="26" s="1"/>
  <c r="K53" i="26"/>
  <c r="J53" i="26"/>
  <c r="J52" i="26" s="1"/>
  <c r="I53" i="26"/>
  <c r="H53" i="26"/>
  <c r="H52" i="26" s="1"/>
  <c r="G53" i="26"/>
  <c r="F53" i="26"/>
  <c r="F52" i="26" s="1"/>
  <c r="F51" i="26" s="1"/>
  <c r="E53" i="26"/>
  <c r="M52" i="26"/>
  <c r="M51" i="26" s="1"/>
  <c r="K52" i="26"/>
  <c r="K51" i="26" s="1"/>
  <c r="I52" i="26"/>
  <c r="I51" i="26" s="1"/>
  <c r="G52" i="26"/>
  <c r="G51" i="26" s="1"/>
  <c r="L51" i="26"/>
  <c r="J51" i="26"/>
  <c r="H51" i="26"/>
  <c r="M47" i="26"/>
  <c r="L47" i="26"/>
  <c r="K47" i="26"/>
  <c r="J47" i="26"/>
  <c r="I47" i="26"/>
  <c r="H47" i="26"/>
  <c r="G47" i="26"/>
  <c r="F47" i="26"/>
  <c r="E47" i="26"/>
  <c r="M8" i="26"/>
  <c r="L8" i="26"/>
  <c r="L4" i="26" s="1"/>
  <c r="L92" i="26" s="1"/>
  <c r="K8" i="26"/>
  <c r="J8" i="26"/>
  <c r="I8" i="26"/>
  <c r="H8" i="26"/>
  <c r="G8" i="26"/>
  <c r="F8" i="26"/>
  <c r="F4" i="26" s="1"/>
  <c r="F92" i="26" s="1"/>
  <c r="E8" i="26"/>
  <c r="M5" i="26"/>
  <c r="L5" i="26"/>
  <c r="K5" i="26"/>
  <c r="K4" i="26" s="1"/>
  <c r="K92" i="26" s="1"/>
  <c r="J5" i="26"/>
  <c r="I5" i="26"/>
  <c r="H5" i="26"/>
  <c r="G5" i="26"/>
  <c r="G4" i="26" s="1"/>
  <c r="G92" i="26" s="1"/>
  <c r="F5" i="26"/>
  <c r="E5" i="26"/>
  <c r="J4" i="26"/>
  <c r="J92" i="26" s="1"/>
  <c r="H4" i="26"/>
  <c r="H92" i="26" s="1"/>
  <c r="K40" i="25"/>
  <c r="M36" i="25"/>
  <c r="L36" i="25"/>
  <c r="K36" i="25"/>
  <c r="J36" i="25"/>
  <c r="I36" i="25"/>
  <c r="H36" i="25"/>
  <c r="G36" i="25"/>
  <c r="F36" i="25"/>
  <c r="E36" i="25"/>
  <c r="M31" i="25"/>
  <c r="L31" i="25"/>
  <c r="K31" i="25"/>
  <c r="J31" i="25"/>
  <c r="I31" i="25"/>
  <c r="H31" i="25"/>
  <c r="G31" i="25"/>
  <c r="F31" i="25"/>
  <c r="E31" i="25"/>
  <c r="M21" i="25"/>
  <c r="L21" i="25"/>
  <c r="K21" i="25"/>
  <c r="J21" i="25"/>
  <c r="I21" i="25"/>
  <c r="H21" i="25"/>
  <c r="G21" i="25"/>
  <c r="F21" i="25"/>
  <c r="E21" i="25"/>
  <c r="M10" i="25"/>
  <c r="M9" i="25" s="1"/>
  <c r="L10" i="25"/>
  <c r="K10" i="25"/>
  <c r="K9" i="25" s="1"/>
  <c r="J10" i="25"/>
  <c r="I10" i="25"/>
  <c r="I9" i="25" s="1"/>
  <c r="H10" i="25"/>
  <c r="G10" i="25"/>
  <c r="G9" i="25" s="1"/>
  <c r="G40" i="25" s="1"/>
  <c r="F10" i="25"/>
  <c r="E10" i="25"/>
  <c r="E9" i="25" s="1"/>
  <c r="L9" i="25"/>
  <c r="J9" i="25"/>
  <c r="H9" i="25"/>
  <c r="F9" i="25"/>
  <c r="M4" i="25"/>
  <c r="M40" i="25" s="1"/>
  <c r="L4" i="25"/>
  <c r="K4" i="25"/>
  <c r="J4" i="25"/>
  <c r="J40" i="25" s="1"/>
  <c r="I4" i="25"/>
  <c r="I40" i="25" s="1"/>
  <c r="H4" i="25"/>
  <c r="G4" i="25"/>
  <c r="F4" i="25"/>
  <c r="F40" i="25" s="1"/>
  <c r="E4" i="25"/>
  <c r="E40" i="25" s="1"/>
  <c r="K15" i="24"/>
  <c r="J15" i="24"/>
  <c r="I15" i="24"/>
  <c r="H15" i="24"/>
  <c r="G15" i="24"/>
  <c r="F15" i="24"/>
  <c r="E15" i="24"/>
  <c r="D15" i="24"/>
  <c r="C15" i="24"/>
  <c r="K4" i="24"/>
  <c r="J4" i="24"/>
  <c r="I4" i="24"/>
  <c r="H4" i="24"/>
  <c r="G4" i="24"/>
  <c r="F4" i="24"/>
  <c r="E4" i="24"/>
  <c r="D4" i="24"/>
  <c r="C4" i="24"/>
  <c r="K26" i="23"/>
  <c r="G26" i="23"/>
  <c r="C26" i="23"/>
  <c r="K16" i="23"/>
  <c r="J16" i="23"/>
  <c r="I16" i="23"/>
  <c r="H16" i="23"/>
  <c r="G16" i="23"/>
  <c r="F16" i="23"/>
  <c r="E16" i="23"/>
  <c r="D16" i="23"/>
  <c r="C16" i="23"/>
  <c r="K8" i="23"/>
  <c r="J8" i="23"/>
  <c r="I8" i="23"/>
  <c r="H8" i="23"/>
  <c r="G8" i="23"/>
  <c r="F8" i="23"/>
  <c r="E8" i="23"/>
  <c r="D8" i="23"/>
  <c r="C8" i="23"/>
  <c r="K4" i="23"/>
  <c r="J4" i="23"/>
  <c r="J26" i="23" s="1"/>
  <c r="I4" i="23"/>
  <c r="I26" i="23" s="1"/>
  <c r="H4" i="23"/>
  <c r="H26" i="23" s="1"/>
  <c r="G4" i="23"/>
  <c r="F4" i="23"/>
  <c r="F26" i="23" s="1"/>
  <c r="E4" i="23"/>
  <c r="E26" i="23" s="1"/>
  <c r="D4" i="23"/>
  <c r="D26" i="23" s="1"/>
  <c r="C4" i="23"/>
  <c r="Z20" i="22"/>
  <c r="Z19" i="22"/>
  <c r="K19" i="22"/>
  <c r="J19" i="22"/>
  <c r="I19" i="22"/>
  <c r="H19" i="22"/>
  <c r="G19" i="22"/>
  <c r="F19" i="22"/>
  <c r="E19" i="22"/>
  <c r="D19" i="22"/>
  <c r="C19" i="22"/>
  <c r="Z18" i="22"/>
  <c r="Z17" i="22"/>
  <c r="Z16" i="22"/>
  <c r="Z15" i="22"/>
  <c r="Z14" i="22"/>
  <c r="Z13" i="22"/>
  <c r="Z12" i="22"/>
  <c r="Z11" i="22"/>
  <c r="Z10" i="22"/>
  <c r="Z9" i="22"/>
  <c r="Z8" i="22"/>
  <c r="Z7" i="22"/>
  <c r="Z6" i="22"/>
  <c r="Z5" i="22"/>
  <c r="Z4" i="22"/>
  <c r="I26" i="21"/>
  <c r="E26" i="21"/>
  <c r="K16" i="21"/>
  <c r="J16" i="21"/>
  <c r="I16" i="21"/>
  <c r="H16" i="21"/>
  <c r="G16" i="21"/>
  <c r="F16" i="21"/>
  <c r="E16" i="21"/>
  <c r="D16" i="21"/>
  <c r="C16" i="21"/>
  <c r="K8" i="21"/>
  <c r="J8" i="21"/>
  <c r="I8" i="21"/>
  <c r="H8" i="21"/>
  <c r="G8" i="21"/>
  <c r="F8" i="21"/>
  <c r="E8" i="21"/>
  <c r="D8" i="21"/>
  <c r="C8" i="21"/>
  <c r="K4" i="21"/>
  <c r="K26" i="21" s="1"/>
  <c r="J4" i="21"/>
  <c r="J26" i="21" s="1"/>
  <c r="I4" i="21"/>
  <c r="H4" i="21"/>
  <c r="H26" i="21" s="1"/>
  <c r="G4" i="21"/>
  <c r="G26" i="21" s="1"/>
  <c r="F4" i="21"/>
  <c r="F26" i="21" s="1"/>
  <c r="E4" i="21"/>
  <c r="D4" i="21"/>
  <c r="D26" i="21" s="1"/>
  <c r="C4" i="21"/>
  <c r="C26" i="21" s="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K26" i="19"/>
  <c r="G26" i="19"/>
  <c r="C26" i="19"/>
  <c r="K16" i="19"/>
  <c r="J16" i="19"/>
  <c r="I16" i="19"/>
  <c r="H16" i="19"/>
  <c r="G16" i="19"/>
  <c r="F16" i="19"/>
  <c r="E16" i="19"/>
  <c r="D16" i="19"/>
  <c r="C16" i="19"/>
  <c r="K8" i="19"/>
  <c r="J8" i="19"/>
  <c r="I8" i="19"/>
  <c r="H8" i="19"/>
  <c r="G8" i="19"/>
  <c r="F8" i="19"/>
  <c r="E8" i="19"/>
  <c r="D8" i="19"/>
  <c r="C8" i="19"/>
  <c r="K4" i="19"/>
  <c r="J4" i="19"/>
  <c r="J26" i="19" s="1"/>
  <c r="I4" i="19"/>
  <c r="I26" i="19" s="1"/>
  <c r="H4" i="19"/>
  <c r="H26" i="19" s="1"/>
  <c r="G4" i="19"/>
  <c r="F4" i="19"/>
  <c r="F26" i="19" s="1"/>
  <c r="E4" i="19"/>
  <c r="E26" i="19" s="1"/>
  <c r="D4" i="19"/>
  <c r="D26" i="19" s="1"/>
  <c r="C4" i="19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I26" i="17"/>
  <c r="E26" i="17"/>
  <c r="K16" i="17"/>
  <c r="J16" i="17"/>
  <c r="I16" i="17"/>
  <c r="H16" i="17"/>
  <c r="G16" i="17"/>
  <c r="F16" i="17"/>
  <c r="E16" i="17"/>
  <c r="D16" i="17"/>
  <c r="C16" i="17"/>
  <c r="K8" i="17"/>
  <c r="J8" i="17"/>
  <c r="I8" i="17"/>
  <c r="H8" i="17"/>
  <c r="G8" i="17"/>
  <c r="F8" i="17"/>
  <c r="E8" i="17"/>
  <c r="D8" i="17"/>
  <c r="C8" i="17"/>
  <c r="K4" i="17"/>
  <c r="K26" i="17" s="1"/>
  <c r="J4" i="17"/>
  <c r="J26" i="17" s="1"/>
  <c r="I4" i="17"/>
  <c r="H4" i="17"/>
  <c r="H26" i="17" s="1"/>
  <c r="G4" i="17"/>
  <c r="G26" i="17" s="1"/>
  <c r="F4" i="17"/>
  <c r="F26" i="17" s="1"/>
  <c r="E4" i="17"/>
  <c r="D4" i="17"/>
  <c r="D26" i="17" s="1"/>
  <c r="C4" i="17"/>
  <c r="C26" i="17" s="1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K26" i="15"/>
  <c r="G26" i="15"/>
  <c r="C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G8" i="15"/>
  <c r="F8" i="15"/>
  <c r="E8" i="15"/>
  <c r="D8" i="15"/>
  <c r="C8" i="15"/>
  <c r="K4" i="15"/>
  <c r="J4" i="15"/>
  <c r="J26" i="15" s="1"/>
  <c r="I4" i="15"/>
  <c r="I26" i="15" s="1"/>
  <c r="H4" i="15"/>
  <c r="H26" i="15" s="1"/>
  <c r="G4" i="15"/>
  <c r="F4" i="15"/>
  <c r="F26" i="15" s="1"/>
  <c r="E4" i="15"/>
  <c r="E26" i="15" s="1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I26" i="13"/>
  <c r="E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H4" i="13"/>
  <c r="H26" i="13" s="1"/>
  <c r="G4" i="13"/>
  <c r="G26" i="13" s="1"/>
  <c r="F4" i="13"/>
  <c r="F26" i="13" s="1"/>
  <c r="E4" i="13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J4" i="11"/>
  <c r="J26" i="11" s="1"/>
  <c r="I4" i="11"/>
  <c r="I26" i="11" s="1"/>
  <c r="H4" i="11"/>
  <c r="H26" i="11" s="1"/>
  <c r="G4" i="11"/>
  <c r="F4" i="11"/>
  <c r="F26" i="11" s="1"/>
  <c r="E4" i="11"/>
  <c r="E26" i="11" s="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H4" i="9"/>
  <c r="H26" i="9" s="1"/>
  <c r="G4" i="9"/>
  <c r="G26" i="9" s="1"/>
  <c r="F4" i="9"/>
  <c r="F26" i="9" s="1"/>
  <c r="E4" i="9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J4" i="7"/>
  <c r="J26" i="7" s="1"/>
  <c r="I4" i="7"/>
  <c r="I26" i="7" s="1"/>
  <c r="H4" i="7"/>
  <c r="H26" i="7" s="1"/>
  <c r="G4" i="7"/>
  <c r="F4" i="7"/>
  <c r="F26" i="7" s="1"/>
  <c r="E4" i="7"/>
  <c r="E26" i="7" s="1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J4" i="4"/>
  <c r="J26" i="4" s="1"/>
  <c r="I4" i="4"/>
  <c r="I26" i="4" s="1"/>
  <c r="H4" i="4"/>
  <c r="H26" i="4" s="1"/>
  <c r="G4" i="4"/>
  <c r="F4" i="4"/>
  <c r="F26" i="4" s="1"/>
  <c r="E4" i="4"/>
  <c r="E26" i="4" s="1"/>
  <c r="D4" i="4"/>
  <c r="D26" i="4" s="1"/>
  <c r="C4" i="4"/>
  <c r="E51" i="28" l="1"/>
  <c r="E92" i="28" s="1"/>
  <c r="I92" i="29"/>
  <c r="J51" i="27"/>
  <c r="J92" i="27" s="1"/>
  <c r="H40" i="25"/>
  <c r="L40" i="25"/>
  <c r="E4" i="26"/>
  <c r="E92" i="26" s="1"/>
  <c r="I4" i="26"/>
  <c r="I92" i="26" s="1"/>
  <c r="M4" i="26"/>
  <c r="M92" i="26" s="1"/>
  <c r="H4" i="27"/>
  <c r="H92" i="27" s="1"/>
  <c r="L4" i="27"/>
  <c r="L92" i="27" s="1"/>
  <c r="I92" i="28"/>
  <c r="E92" i="29"/>
  <c r="F92" i="29"/>
  <c r="J92" i="29"/>
  <c r="F51" i="30"/>
  <c r="F92" i="30" s="1"/>
  <c r="F51" i="32"/>
  <c r="K92" i="34"/>
  <c r="E92" i="35"/>
  <c r="M92" i="35"/>
  <c r="M92" i="29"/>
  <c r="H51" i="30"/>
  <c r="F92" i="32"/>
  <c r="H51" i="32"/>
  <c r="J51" i="30"/>
  <c r="J92" i="30" s="1"/>
  <c r="J51" i="32"/>
  <c r="J92" i="32" s="1"/>
  <c r="F92" i="34"/>
  <c r="J92" i="34"/>
  <c r="E92" i="34"/>
  <c r="H92" i="34"/>
  <c r="L92" i="34"/>
  <c r="E51" i="34"/>
  <c r="I51" i="34"/>
  <c r="I92" i="34" s="1"/>
  <c r="M51" i="34"/>
  <c r="M92" i="34" s="1"/>
  <c r="F92" i="35"/>
  <c r="H4" i="30"/>
  <c r="H92" i="30" s="1"/>
  <c r="L4" i="30"/>
  <c r="L92" i="30" s="1"/>
  <c r="L51" i="30"/>
  <c r="G4" i="31"/>
  <c r="G92" i="31" s="1"/>
  <c r="K4" i="31"/>
  <c r="K92" i="31" s="1"/>
  <c r="H4" i="32"/>
  <c r="H92" i="32" s="1"/>
  <c r="L4" i="32"/>
  <c r="L51" i="32"/>
  <c r="J92" i="33"/>
  <c r="G4" i="33"/>
  <c r="G92" i="33" s="1"/>
  <c r="K4" i="33"/>
  <c r="K92" i="33" s="1"/>
  <c r="G92" i="34"/>
  <c r="H92" i="35"/>
  <c r="L92" i="35"/>
  <c r="L92" i="32" l="1"/>
</calcChain>
</file>

<file path=xl/sharedStrings.xml><?xml version="1.0" encoding="utf-8"?>
<sst xmlns="http://schemas.openxmlformats.org/spreadsheetml/2006/main" count="14565" uniqueCount="205">
  <si>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</si>
  <si>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</si>
  <si>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</si>
  <si>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</si>
  <si>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</si>
  <si>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</si>
  <si>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</si>
  <si>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</si>
  <si>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</si>
  <si>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</si>
  <si>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</si>
  <si>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</si>
  <si>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</si>
  <si>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</si>
  <si>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</si>
  <si>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</si>
  <si>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</si>
  <si>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</si>
  <si>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</si>
  <si>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</si>
  <si>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</si>
  <si>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</si>
  <si>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</si>
  <si>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</si>
  <si>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</si>
  <si>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</si>
  <si>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</si>
  <si>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</si>
  <si>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</si>
  <si>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</si>
  <si>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</si>
  <si>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</si>
  <si>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</si>
  <si>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</si>
  <si>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</si>
  <si>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</si>
  <si>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</si>
  <si>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</si>
  <si>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</si>
  <si>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</si>
  <si>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</si>
  <si>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</si>
  <si>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</si>
  <si>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</si>
  <si>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</si>
  <si>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</si>
  <si>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</si>
  <si>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</si>
  <si>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</si>
  <si>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</si>
  <si>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</si>
  <si>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</si>
  <si>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</si>
  <si>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</si>
  <si>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</si>
  <si>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</si>
  <si>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</si>
  <si>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</si>
  <si>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</si>
  <si>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</si>
  <si>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</si>
  <si>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</si>
  <si>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</si>
  <si>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</si>
  <si>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</si>
  <si>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</si>
  <si>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</si>
  <si>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</si>
  <si>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</si>
  <si>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</si>
  <si>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</si>
  <si>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</si>
  <si>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</si>
  <si>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</si>
  <si>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</si>
  <si>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</si>
  <si>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</si>
  <si>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</si>
  <si>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</si>
  <si>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</si>
  <si>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</si>
  <si>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</si>
  <si>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</si>
  <si>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</si>
  <si>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</si>
  <si>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</si>
  <si>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</si>
  <si>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</si>
  <si>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</si>
  <si>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</si>
  <si>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</si>
  <si>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</si>
  <si>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</si>
  <si>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</si>
  <si>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</si>
  <si>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</si>
  <si>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</si>
  <si>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</si>
  <si>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</si>
  <si>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</si>
  <si>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</si>
  <si>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</si>
  <si>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</si>
  <si>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</si>
  <si>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</si>
  <si>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</si>
  <si>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</si>
  <si>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</si>
  <si>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</si>
  <si>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</si>
  <si>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</si>
  <si>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</si>
  <si>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</si>
  <si>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</si>
  <si>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</si>
  <si>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</si>
  <si>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</si>
  <si>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</si>
  <si>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</si>
  <si>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</si>
  <si>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</si>
  <si>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</si>
  <si>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2011/12</t>
  </si>
  <si>
    <t>2013/14</t>
  </si>
  <si>
    <t>2014/15</t>
  </si>
  <si>
    <t>1. Office Of The Mec</t>
  </si>
  <si>
    <t>2. Corporate Services</t>
  </si>
  <si>
    <t>3. Education Management</t>
  </si>
  <si>
    <t>4. Human Resource Development</t>
  </si>
  <si>
    <t>5. Emis</t>
  </si>
  <si>
    <t>1. Public Primary Phase</t>
  </si>
  <si>
    <t>2. Public Secondary Phase</t>
  </si>
  <si>
    <t>3. Human Resource Development</t>
  </si>
  <si>
    <t>4. School Sport, Culture And Media Services</t>
  </si>
  <si>
    <t xml:space="preserve">5. Conditional Grants </t>
  </si>
  <si>
    <t>1. Independent Primary Phase</t>
  </si>
  <si>
    <t>2. Independent Secondary Phase</t>
  </si>
  <si>
    <t>1. Schools</t>
  </si>
  <si>
    <t>2. Human Resource Development</t>
  </si>
  <si>
    <t>3. School Sport, Culture And Media Services</t>
  </si>
  <si>
    <t>1. Public Institutions</t>
  </si>
  <si>
    <t>2. Conditional Grants</t>
  </si>
  <si>
    <t>1. Public Centres</t>
  </si>
  <si>
    <t>1. Grade R In Public Schools</t>
  </si>
  <si>
    <t>2. Grade R In Community Centres</t>
  </si>
  <si>
    <t>3. Pre-Grade R Training</t>
  </si>
  <si>
    <t>1. Administration</t>
  </si>
  <si>
    <t>2. Public Ordinary Schools</t>
  </si>
  <si>
    <t>3. Special Schools</t>
  </si>
  <si>
    <t>4. Early Childhood Development</t>
  </si>
  <si>
    <t>1. Payment Seta</t>
  </si>
  <si>
    <t>2. Professional Services</t>
  </si>
  <si>
    <t>3. Special Projects</t>
  </si>
  <si>
    <t>4. External Examinations</t>
  </si>
  <si>
    <t>5. Conditional Grants</t>
  </si>
  <si>
    <t>2016/17</t>
  </si>
  <si>
    <t>2015/16</t>
  </si>
  <si>
    <t>2010/11</t>
  </si>
  <si>
    <t>2012/13</t>
  </si>
  <si>
    <t xml:space="preserve">10. </t>
  </si>
  <si>
    <t xml:space="preserve">12. </t>
  </si>
  <si>
    <t xml:space="preserve">14. </t>
  </si>
  <si>
    <t>8. Infrastructure Development</t>
  </si>
  <si>
    <t>2. Public Ordinary School Education</t>
  </si>
  <si>
    <t>4. Public Special Schools Education</t>
  </si>
  <si>
    <t>7. Early Childhood Development</t>
  </si>
  <si>
    <t>9. Auxiliary And Associated Services</t>
  </si>
  <si>
    <t xml:space="preserve">15. </t>
  </si>
  <si>
    <t xml:space="preserve">11. </t>
  </si>
  <si>
    <t xml:space="preserve">13. </t>
  </si>
  <si>
    <t>5. Further Education And Training</t>
  </si>
  <si>
    <t>6. Adult Basic Education And Training</t>
  </si>
  <si>
    <t>3. Independent Schools Education</t>
  </si>
  <si>
    <t>Table B.1: Specification of receipts: Education</t>
  </si>
  <si>
    <t>Table B.2: Payments and estimates by economic classification: Education</t>
  </si>
  <si>
    <t>Table 2.2: Summary of departmental receipts collection</t>
  </si>
  <si>
    <t>Table 2.3: Summary of payments and estimates by programme: Education</t>
  </si>
  <si>
    <t>Table 2.4: Summary of provincial payments and estimates by economic classification: Education</t>
  </si>
  <si>
    <t>Table 2.10.1: Summary of payments and estimates by sub-programme: Administration</t>
  </si>
  <si>
    <t>Table 2.12.1: Summary of payments and estimates by economic classification: Administration</t>
  </si>
  <si>
    <t>Table 2.10.2: Summary of payments and estimates by sub-programme: Public Ordinary School Education</t>
  </si>
  <si>
    <t>Table 2.10.3: Summary of payments and estimates by sub-programme: Public Ordinary School Education</t>
  </si>
  <si>
    <t>Table 2.10.4: Summary of payments and estimates by sub-programme: Public Ordinary School Education</t>
  </si>
  <si>
    <t>Table 2.10.5: Summary of payments and estimates by sub-programme: Public Ordinary School Education</t>
  </si>
  <si>
    <t>Table 2.10.6: Summary of payments and estimates by sub-programme: Public Ordinary School Education</t>
  </si>
  <si>
    <t>Table 2.10.7: Summary of payments and estimates by sub-programme: Public Ordinary School Education</t>
  </si>
  <si>
    <t>Table 2.10.8: Summary of payments and estimates by sub-programme: Public Ordinary School Education</t>
  </si>
  <si>
    <t>Table 2.10.9: Summary of payments and estimates by sub-programme: Public Ordinary School Education</t>
  </si>
  <si>
    <t>Table 2.12.2: Summary of payments and estimates by economic classification: Public Ordinary School Education</t>
  </si>
  <si>
    <t>Table 2.12.3: Summary of payments and estimates by economic classification: Public Ordinary School Education</t>
  </si>
  <si>
    <t>Table 2.12.4: Summary of payments and estimates by economic classification: Public Ordinary School Education</t>
  </si>
  <si>
    <t>Table 2.12.5: Summary of payments and estimates by economic classification: Public Ordinary School Education</t>
  </si>
  <si>
    <t>Table 2.12.7: Summary of payments and estimates by economic classification: Public Ordinary School Education</t>
  </si>
  <si>
    <t>Table 2.12.6: Summary of payments and estimates by economic classification: Public Ordinary School Education</t>
  </si>
  <si>
    <t>Table 2.12.8: Summary of payments and estimates by economic classification: Public Ordinary School Education</t>
  </si>
  <si>
    <t>Table 2.12.9: Summary of payments and estimates by economic classification: Public Ordinary School Education</t>
  </si>
  <si>
    <t>Table B.3.1: Payments and estimates by economic classification: Administration</t>
  </si>
  <si>
    <t>Table B.3.2: Payments and estimates by economic classification: Public Ordinary School Education</t>
  </si>
  <si>
    <t>Table B.3.3: Payments and estimates by economic classification: Independent Schools Education</t>
  </si>
  <si>
    <t>Table B.3.4: Payments and estimates by economic classification: Public Special Schools Education</t>
  </si>
  <si>
    <t>Table B.3.5: Payments and estimates by economic classification: Further Education And Training</t>
  </si>
  <si>
    <t>Table B.3.6: Payments and estimates by economic classification: Adult Basic Education And Training</t>
  </si>
  <si>
    <t>Table B.3.7: Payments and estimates by economic classification: Early Childhood Development</t>
  </si>
  <si>
    <t>Table B.3.8: Payments and estimates by economic classification: Infrastructure Development</t>
  </si>
  <si>
    <t>Table B.3.9: Payments and estimates by economic classification: Auxiliary And Associated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</si>
</sst>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>
      <selection activeCell="D28" sqref="D28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4106</v>
      </c>
      <c r="D9" s="33">
        <v>4762</v>
      </c>
      <c r="E9" s="33">
        <v>4671</v>
      </c>
      <c r="F9" s="32">
        <v>4240</v>
      </c>
      <c r="G9" s="33">
        <v>4240</v>
      </c>
      <c r="H9" s="34">
        <v>4386</v>
      </c>
      <c r="I9" s="33">
        <v>4473</v>
      </c>
      <c r="J9" s="33">
        <v>4715</v>
      </c>
      <c r="K9" s="33">
        <v>4970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10</v>
      </c>
      <c r="D11" s="33">
        <v>3</v>
      </c>
      <c r="E11" s="33">
        <v>0</v>
      </c>
      <c r="F11" s="32">
        <v>0</v>
      </c>
      <c r="G11" s="33">
        <v>22</v>
      </c>
      <c r="H11" s="34">
        <v>30</v>
      </c>
      <c r="I11" s="33">
        <v>25</v>
      </c>
      <c r="J11" s="33">
        <v>27</v>
      </c>
      <c r="K11" s="33">
        <v>28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4</v>
      </c>
      <c r="D12" s="33">
        <v>6</v>
      </c>
      <c r="E12" s="33">
        <v>306</v>
      </c>
      <c r="F12" s="32">
        <v>5</v>
      </c>
      <c r="G12" s="33">
        <v>0</v>
      </c>
      <c r="H12" s="34">
        <v>3</v>
      </c>
      <c r="I12" s="33">
        <v>5</v>
      </c>
      <c r="J12" s="33">
        <v>6</v>
      </c>
      <c r="K12" s="33">
        <v>6.3179999999999996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1192</v>
      </c>
      <c r="D14" s="36">
        <v>1949</v>
      </c>
      <c r="E14" s="36">
        <v>8532</v>
      </c>
      <c r="F14" s="35">
        <v>2300</v>
      </c>
      <c r="G14" s="36">
        <v>3642.8571428571427</v>
      </c>
      <c r="H14" s="37">
        <v>2460</v>
      </c>
      <c r="I14" s="36">
        <v>3843</v>
      </c>
      <c r="J14" s="36">
        <v>4051</v>
      </c>
      <c r="K14" s="36">
        <v>4270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5312</v>
      </c>
      <c r="D15" s="61">
        <f t="shared" ref="D15:K15" si="1">SUM(D5:D14)</f>
        <v>6720</v>
      </c>
      <c r="E15" s="61">
        <f t="shared" si="1"/>
        <v>13509</v>
      </c>
      <c r="F15" s="62">
        <f t="shared" si="1"/>
        <v>6545</v>
      </c>
      <c r="G15" s="61">
        <f t="shared" si="1"/>
        <v>7904.8571428571431</v>
      </c>
      <c r="H15" s="63">
        <f t="shared" si="1"/>
        <v>6879</v>
      </c>
      <c r="I15" s="61">
        <f t="shared" si="1"/>
        <v>8346</v>
      </c>
      <c r="J15" s="61">
        <f t="shared" si="1"/>
        <v>8799</v>
      </c>
      <c r="K15" s="61">
        <f t="shared" si="1"/>
        <v>9274.3179999999993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  <c r="Z3" s="54" t="s">
        <v>32</v>
      </c>
    </row>
    <row r="4" spans="1:27" s="14" customFormat="1" ht="12.75" customHeight="1" x14ac:dyDescent="0.25">
      <c r="A4" s="25"/>
      <c r="B4" s="56" t="s">
        <v>137</v>
      </c>
      <c r="C4" s="33">
        <v>78362</v>
      </c>
      <c r="D4" s="33">
        <v>83079</v>
      </c>
      <c r="E4" s="33">
        <v>83776</v>
      </c>
      <c r="F4" s="27">
        <v>95885</v>
      </c>
      <c r="G4" s="28">
        <v>88885</v>
      </c>
      <c r="H4" s="29">
        <v>88023</v>
      </c>
      <c r="I4" s="33">
        <v>82520</v>
      </c>
      <c r="J4" s="33">
        <v>87246</v>
      </c>
      <c r="K4" s="33">
        <v>89870.038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72</v>
      </c>
      <c r="D5" s="33">
        <v>1</v>
      </c>
      <c r="E5" s="33">
        <v>0</v>
      </c>
      <c r="F5" s="32">
        <v>414</v>
      </c>
      <c r="G5" s="33">
        <v>414</v>
      </c>
      <c r="H5" s="34">
        <v>92</v>
      </c>
      <c r="I5" s="33">
        <v>435</v>
      </c>
      <c r="J5" s="33">
        <v>455</v>
      </c>
      <c r="K5" s="33">
        <v>479.11499999999995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139</v>
      </c>
      <c r="C6" s="33">
        <v>0</v>
      </c>
      <c r="D6" s="33">
        <v>0</v>
      </c>
      <c r="E6" s="33">
        <v>0</v>
      </c>
      <c r="F6" s="32">
        <v>1000</v>
      </c>
      <c r="G6" s="33">
        <v>1000</v>
      </c>
      <c r="H6" s="34">
        <v>817</v>
      </c>
      <c r="I6" s="33">
        <v>1100</v>
      </c>
      <c r="J6" s="33">
        <v>1300</v>
      </c>
      <c r="K6" s="33">
        <v>1368.8999999999999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78434</v>
      </c>
      <c r="D19" s="46">
        <f t="shared" ref="D19:K19" si="1">SUM(D4:D18)</f>
        <v>83080</v>
      </c>
      <c r="E19" s="46">
        <f t="shared" si="1"/>
        <v>83776</v>
      </c>
      <c r="F19" s="47">
        <f t="shared" si="1"/>
        <v>97299</v>
      </c>
      <c r="G19" s="46">
        <f t="shared" si="1"/>
        <v>90299</v>
      </c>
      <c r="H19" s="48">
        <f t="shared" si="1"/>
        <v>88932</v>
      </c>
      <c r="I19" s="46">
        <f t="shared" si="1"/>
        <v>84055</v>
      </c>
      <c r="J19" s="46">
        <f t="shared" si="1"/>
        <v>89001</v>
      </c>
      <c r="K19" s="46">
        <f t="shared" si="1"/>
        <v>91718.053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</row>
    <row r="4" spans="1:27" s="23" customFormat="1" ht="12.75" customHeight="1" x14ac:dyDescent="0.25">
      <c r="A4" s="18"/>
      <c r="B4" s="19" t="s">
        <v>6</v>
      </c>
      <c r="C4" s="20">
        <f>SUM(C5:C7)</f>
        <v>69224</v>
      </c>
      <c r="D4" s="20">
        <f t="shared" ref="D4:K4" si="0">SUM(D5:D7)</f>
        <v>75020</v>
      </c>
      <c r="E4" s="20">
        <f t="shared" si="0"/>
        <v>75052</v>
      </c>
      <c r="F4" s="21">
        <f t="shared" si="0"/>
        <v>85806</v>
      </c>
      <c r="G4" s="20">
        <f t="shared" si="0"/>
        <v>78806</v>
      </c>
      <c r="H4" s="22">
        <f t="shared" si="0"/>
        <v>76614</v>
      </c>
      <c r="I4" s="20">
        <f t="shared" si="0"/>
        <v>72102</v>
      </c>
      <c r="J4" s="20">
        <f t="shared" si="0"/>
        <v>76451</v>
      </c>
      <c r="K4" s="20">
        <f t="shared" si="0"/>
        <v>78502.902999999991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68365</v>
      </c>
      <c r="D5" s="28">
        <v>73610</v>
      </c>
      <c r="E5" s="28">
        <v>74542</v>
      </c>
      <c r="F5" s="27">
        <v>83661</v>
      </c>
      <c r="G5" s="28">
        <v>76661</v>
      </c>
      <c r="H5" s="29">
        <v>73965</v>
      </c>
      <c r="I5" s="28">
        <v>69808</v>
      </c>
      <c r="J5" s="28">
        <v>73898</v>
      </c>
      <c r="K5" s="29">
        <v>75814.593999999997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859</v>
      </c>
      <c r="D6" s="33">
        <v>1410</v>
      </c>
      <c r="E6" s="33">
        <v>510</v>
      </c>
      <c r="F6" s="32">
        <v>2145</v>
      </c>
      <c r="G6" s="33">
        <v>2145</v>
      </c>
      <c r="H6" s="34">
        <v>2649</v>
      </c>
      <c r="I6" s="33">
        <v>2294</v>
      </c>
      <c r="J6" s="33">
        <v>2553</v>
      </c>
      <c r="K6" s="34">
        <v>2688.3089999999997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9170</v>
      </c>
      <c r="D8" s="20">
        <f t="shared" ref="D8:K8" si="1">SUM(D9:D15)</f>
        <v>8001</v>
      </c>
      <c r="E8" s="20">
        <f t="shared" si="1"/>
        <v>8557</v>
      </c>
      <c r="F8" s="21">
        <f t="shared" si="1"/>
        <v>10400</v>
      </c>
      <c r="G8" s="20">
        <f t="shared" si="1"/>
        <v>10400</v>
      </c>
      <c r="H8" s="22">
        <f t="shared" si="1"/>
        <v>11225</v>
      </c>
      <c r="I8" s="20">
        <f t="shared" si="1"/>
        <v>10816</v>
      </c>
      <c r="J8" s="20">
        <f t="shared" si="1"/>
        <v>11357</v>
      </c>
      <c r="K8" s="20">
        <f t="shared" si="1"/>
        <v>11958.920999999998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6789</v>
      </c>
      <c r="D14" s="33">
        <v>5554</v>
      </c>
      <c r="E14" s="33">
        <v>6125</v>
      </c>
      <c r="F14" s="32">
        <v>7800</v>
      </c>
      <c r="G14" s="33">
        <v>7800</v>
      </c>
      <c r="H14" s="34">
        <v>6602</v>
      </c>
      <c r="I14" s="33">
        <v>8112</v>
      </c>
      <c r="J14" s="33">
        <v>8518</v>
      </c>
      <c r="K14" s="34">
        <v>8969.4539999999997</v>
      </c>
    </row>
    <row r="15" spans="1:27" s="14" customFormat="1" ht="12.75" customHeight="1" x14ac:dyDescent="0.25">
      <c r="A15" s="25"/>
      <c r="B15" s="26" t="s">
        <v>20</v>
      </c>
      <c r="C15" s="35">
        <v>2381</v>
      </c>
      <c r="D15" s="36">
        <v>2447</v>
      </c>
      <c r="E15" s="36">
        <v>2432</v>
      </c>
      <c r="F15" s="35">
        <v>2600</v>
      </c>
      <c r="G15" s="36">
        <v>2600</v>
      </c>
      <c r="H15" s="37">
        <v>4623</v>
      </c>
      <c r="I15" s="36">
        <v>2704</v>
      </c>
      <c r="J15" s="36">
        <v>2839</v>
      </c>
      <c r="K15" s="37">
        <v>2989.4669999999996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40</v>
      </c>
      <c r="D16" s="20">
        <f t="shared" ref="D16:K16" si="2">SUM(D17:D23)</f>
        <v>59</v>
      </c>
      <c r="E16" s="20">
        <f t="shared" si="2"/>
        <v>167</v>
      </c>
      <c r="F16" s="21">
        <f t="shared" si="2"/>
        <v>1093</v>
      </c>
      <c r="G16" s="20">
        <f t="shared" si="2"/>
        <v>1093</v>
      </c>
      <c r="H16" s="22">
        <f t="shared" si="2"/>
        <v>1093</v>
      </c>
      <c r="I16" s="20">
        <f t="shared" si="2"/>
        <v>1137</v>
      </c>
      <c r="J16" s="20">
        <f t="shared" si="2"/>
        <v>1193</v>
      </c>
      <c r="K16" s="20">
        <f t="shared" si="2"/>
        <v>1256.2289999999998</v>
      </c>
    </row>
    <row r="17" spans="1:11" s="14" customFormat="1" ht="12.75" customHeight="1" x14ac:dyDescent="0.25">
      <c r="A17" s="25"/>
      <c r="B17" s="26" t="s">
        <v>22</v>
      </c>
      <c r="C17" s="27">
        <v>40</v>
      </c>
      <c r="D17" s="28">
        <v>0</v>
      </c>
      <c r="E17" s="28">
        <v>0</v>
      </c>
      <c r="F17" s="27">
        <v>1093</v>
      </c>
      <c r="G17" s="28">
        <v>0</v>
      </c>
      <c r="H17" s="29">
        <v>1093</v>
      </c>
      <c r="I17" s="28">
        <v>1137</v>
      </c>
      <c r="J17" s="28">
        <v>1193</v>
      </c>
      <c r="K17" s="29">
        <v>1256.2289999999998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59</v>
      </c>
      <c r="E18" s="33">
        <v>167</v>
      </c>
      <c r="F18" s="32">
        <v>0</v>
      </c>
      <c r="G18" s="33">
        <v>1093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78434</v>
      </c>
      <c r="D26" s="46">
        <f t="shared" ref="D26:K26" si="3">+D4+D8+D16+D24</f>
        <v>83080</v>
      </c>
      <c r="E26" s="46">
        <f t="shared" si="3"/>
        <v>83776</v>
      </c>
      <c r="F26" s="47">
        <f t="shared" si="3"/>
        <v>97299</v>
      </c>
      <c r="G26" s="46">
        <f t="shared" si="3"/>
        <v>90299</v>
      </c>
      <c r="H26" s="48">
        <f t="shared" si="3"/>
        <v>88932</v>
      </c>
      <c r="I26" s="46">
        <f t="shared" si="3"/>
        <v>84055</v>
      </c>
      <c r="J26" s="46">
        <f t="shared" si="3"/>
        <v>89001</v>
      </c>
      <c r="K26" s="46">
        <f t="shared" si="3"/>
        <v>91718.053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  <c r="Z3" s="54" t="s">
        <v>32</v>
      </c>
    </row>
    <row r="4" spans="1:27" s="14" customFormat="1" ht="12.75" customHeight="1" x14ac:dyDescent="0.25">
      <c r="A4" s="25"/>
      <c r="B4" s="56" t="s">
        <v>140</v>
      </c>
      <c r="C4" s="33">
        <v>0</v>
      </c>
      <c r="D4" s="33">
        <v>0</v>
      </c>
      <c r="E4" s="33">
        <v>0</v>
      </c>
      <c r="F4" s="27">
        <v>0</v>
      </c>
      <c r="G4" s="28">
        <v>0</v>
      </c>
      <c r="H4" s="29">
        <v>0</v>
      </c>
      <c r="I4" s="33">
        <v>0</v>
      </c>
      <c r="J4" s="33">
        <v>0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141</v>
      </c>
      <c r="C5" s="33">
        <v>52297</v>
      </c>
      <c r="D5" s="33">
        <v>65247</v>
      </c>
      <c r="E5" s="33">
        <v>78342</v>
      </c>
      <c r="F5" s="32">
        <v>40519</v>
      </c>
      <c r="G5" s="33">
        <v>40710</v>
      </c>
      <c r="H5" s="34">
        <v>40710</v>
      </c>
      <c r="I5" s="33">
        <v>43652</v>
      </c>
      <c r="J5" s="33">
        <v>46758</v>
      </c>
      <c r="K5" s="33">
        <v>49336.173999999999</v>
      </c>
      <c r="Z5" s="53">
        <f t="shared" si="0"/>
        <v>1</v>
      </c>
      <c r="AA5" s="30">
        <v>7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52297</v>
      </c>
      <c r="D19" s="46">
        <f t="shared" ref="D19:K19" si="1">SUM(D4:D18)</f>
        <v>65247</v>
      </c>
      <c r="E19" s="46">
        <f t="shared" si="1"/>
        <v>78342</v>
      </c>
      <c r="F19" s="47">
        <f t="shared" si="1"/>
        <v>40519</v>
      </c>
      <c r="G19" s="46">
        <f t="shared" si="1"/>
        <v>40710</v>
      </c>
      <c r="H19" s="48">
        <f t="shared" si="1"/>
        <v>40710</v>
      </c>
      <c r="I19" s="46">
        <f t="shared" si="1"/>
        <v>43652</v>
      </c>
      <c r="J19" s="46">
        <f t="shared" si="1"/>
        <v>46758</v>
      </c>
      <c r="K19" s="46">
        <f t="shared" si="1"/>
        <v>49336.173999999999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</row>
    <row r="4" spans="1:27" s="23" customFormat="1" ht="12.75" customHeight="1" x14ac:dyDescent="0.25">
      <c r="A4" s="18"/>
      <c r="B4" s="19" t="s">
        <v>6</v>
      </c>
      <c r="C4" s="20">
        <f>SUM(C5:C7)</f>
        <v>28383</v>
      </c>
      <c r="D4" s="20">
        <f t="shared" ref="D4:K4" si="0">SUM(D5:D7)</f>
        <v>30646</v>
      </c>
      <c r="E4" s="20">
        <f t="shared" si="0"/>
        <v>31722</v>
      </c>
      <c r="F4" s="21">
        <f t="shared" si="0"/>
        <v>40519</v>
      </c>
      <c r="G4" s="20">
        <f t="shared" si="0"/>
        <v>40710</v>
      </c>
      <c r="H4" s="22">
        <f t="shared" si="0"/>
        <v>36726</v>
      </c>
      <c r="I4" s="20">
        <f t="shared" si="0"/>
        <v>43652</v>
      </c>
      <c r="J4" s="20">
        <f t="shared" si="0"/>
        <v>46758</v>
      </c>
      <c r="K4" s="20">
        <f t="shared" si="0"/>
        <v>49336.173999999999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28309</v>
      </c>
      <c r="D5" s="28">
        <v>30438</v>
      </c>
      <c r="E5" s="28">
        <v>31421</v>
      </c>
      <c r="F5" s="27">
        <v>39644</v>
      </c>
      <c r="G5" s="28">
        <v>39835</v>
      </c>
      <c r="H5" s="29">
        <v>35867</v>
      </c>
      <c r="I5" s="28">
        <v>42777</v>
      </c>
      <c r="J5" s="28">
        <v>45883</v>
      </c>
      <c r="K5" s="29">
        <v>48414.798999999999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74</v>
      </c>
      <c r="D6" s="33">
        <v>208</v>
      </c>
      <c r="E6" s="33">
        <v>301</v>
      </c>
      <c r="F6" s="32">
        <v>875</v>
      </c>
      <c r="G6" s="33">
        <v>875</v>
      </c>
      <c r="H6" s="34">
        <v>859</v>
      </c>
      <c r="I6" s="33">
        <v>875</v>
      </c>
      <c r="J6" s="33">
        <v>875</v>
      </c>
      <c r="K6" s="34">
        <v>921.37499999999989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23914</v>
      </c>
      <c r="D8" s="20">
        <f t="shared" ref="D8:K8" si="1">SUM(D9:D15)</f>
        <v>34542</v>
      </c>
      <c r="E8" s="20">
        <f t="shared" si="1"/>
        <v>46620</v>
      </c>
      <c r="F8" s="21">
        <f t="shared" si="1"/>
        <v>0</v>
      </c>
      <c r="G8" s="20">
        <f t="shared" si="1"/>
        <v>0</v>
      </c>
      <c r="H8" s="22">
        <f t="shared" si="1"/>
        <v>3984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23914</v>
      </c>
      <c r="D14" s="33">
        <v>34542</v>
      </c>
      <c r="E14" s="33">
        <v>46620</v>
      </c>
      <c r="F14" s="32">
        <v>0</v>
      </c>
      <c r="G14" s="33">
        <v>0</v>
      </c>
      <c r="H14" s="34">
        <v>3984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59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59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52297</v>
      </c>
      <c r="D26" s="46">
        <f t="shared" ref="D26:K26" si="3">+D4+D8+D16+D24</f>
        <v>65247</v>
      </c>
      <c r="E26" s="46">
        <f t="shared" si="3"/>
        <v>78342</v>
      </c>
      <c r="F26" s="47">
        <f t="shared" si="3"/>
        <v>40519</v>
      </c>
      <c r="G26" s="46">
        <f t="shared" si="3"/>
        <v>40710</v>
      </c>
      <c r="H26" s="48">
        <f t="shared" si="3"/>
        <v>40710</v>
      </c>
      <c r="I26" s="46">
        <f t="shared" si="3"/>
        <v>43652</v>
      </c>
      <c r="J26" s="46">
        <f t="shared" si="3"/>
        <v>46758</v>
      </c>
      <c r="K26" s="46">
        <f t="shared" si="3"/>
        <v>49336.173999999999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>
      <selection activeCell="D24" sqref="D24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  <c r="Z3" s="54" t="s">
        <v>32</v>
      </c>
    </row>
    <row r="4" spans="1:27" s="14" customFormat="1" ht="12.75" customHeight="1" x14ac:dyDescent="0.25">
      <c r="A4" s="25"/>
      <c r="B4" s="56" t="s">
        <v>142</v>
      </c>
      <c r="C4" s="33">
        <v>38339</v>
      </c>
      <c r="D4" s="33">
        <v>38773</v>
      </c>
      <c r="E4" s="33">
        <v>29152</v>
      </c>
      <c r="F4" s="27">
        <v>36051</v>
      </c>
      <c r="G4" s="28">
        <v>33251</v>
      </c>
      <c r="H4" s="29">
        <v>29340</v>
      </c>
      <c r="I4" s="33">
        <v>30780</v>
      </c>
      <c r="J4" s="33">
        <v>31683.878000000004</v>
      </c>
      <c r="K4" s="33">
        <v>34450.123534000006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0</v>
      </c>
      <c r="D5" s="33">
        <v>0</v>
      </c>
      <c r="E5" s="33">
        <v>0</v>
      </c>
      <c r="F5" s="32">
        <v>669</v>
      </c>
      <c r="G5" s="33">
        <v>669</v>
      </c>
      <c r="H5" s="34">
        <v>0</v>
      </c>
      <c r="I5" s="33">
        <v>702</v>
      </c>
      <c r="J5" s="33">
        <v>734.29200000000003</v>
      </c>
      <c r="K5" s="33">
        <v>773.209476</v>
      </c>
      <c r="Z5" s="53">
        <f t="shared" si="0"/>
        <v>1</v>
      </c>
      <c r="AA5" s="30">
        <v>8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38339</v>
      </c>
      <c r="D19" s="46">
        <f t="shared" ref="D19:K19" si="1">SUM(D4:D18)</f>
        <v>38773</v>
      </c>
      <c r="E19" s="46">
        <f t="shared" si="1"/>
        <v>29152</v>
      </c>
      <c r="F19" s="47">
        <f t="shared" si="1"/>
        <v>36720</v>
      </c>
      <c r="G19" s="46">
        <f t="shared" si="1"/>
        <v>33920</v>
      </c>
      <c r="H19" s="48">
        <f t="shared" si="1"/>
        <v>29340</v>
      </c>
      <c r="I19" s="46">
        <f t="shared" si="1"/>
        <v>31482</v>
      </c>
      <c r="J19" s="46">
        <f t="shared" si="1"/>
        <v>32418.170000000006</v>
      </c>
      <c r="K19" s="46">
        <f t="shared" si="1"/>
        <v>35223.333010000002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</row>
    <row r="4" spans="1:27" s="23" customFormat="1" ht="12.75" customHeight="1" x14ac:dyDescent="0.25">
      <c r="A4" s="18"/>
      <c r="B4" s="19" t="s">
        <v>6</v>
      </c>
      <c r="C4" s="20">
        <f>SUM(C5:C7)</f>
        <v>38332</v>
      </c>
      <c r="D4" s="20">
        <f t="shared" ref="D4:K4" si="0">SUM(D5:D7)</f>
        <v>38502</v>
      </c>
      <c r="E4" s="20">
        <f t="shared" si="0"/>
        <v>28935</v>
      </c>
      <c r="F4" s="21">
        <f t="shared" si="0"/>
        <v>36270</v>
      </c>
      <c r="G4" s="20">
        <f t="shared" si="0"/>
        <v>33470</v>
      </c>
      <c r="H4" s="22">
        <f t="shared" si="0"/>
        <v>29340</v>
      </c>
      <c r="I4" s="20">
        <f t="shared" si="0"/>
        <v>31014</v>
      </c>
      <c r="J4" s="20">
        <f t="shared" si="0"/>
        <v>31927.642000000003</v>
      </c>
      <c r="K4" s="20">
        <f t="shared" si="0"/>
        <v>34706.807026000002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37416</v>
      </c>
      <c r="D5" s="28">
        <v>35292</v>
      </c>
      <c r="E5" s="28">
        <v>24881</v>
      </c>
      <c r="F5" s="27">
        <v>28605</v>
      </c>
      <c r="G5" s="28">
        <v>28605</v>
      </c>
      <c r="H5" s="29">
        <v>26901</v>
      </c>
      <c r="I5" s="28">
        <v>28476</v>
      </c>
      <c r="J5" s="28">
        <v>30369.294000000002</v>
      </c>
      <c r="K5" s="29">
        <v>33065.866582000002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916</v>
      </c>
      <c r="D6" s="33">
        <v>3210</v>
      </c>
      <c r="E6" s="33">
        <v>4054</v>
      </c>
      <c r="F6" s="32">
        <v>7665</v>
      </c>
      <c r="G6" s="33">
        <v>4865</v>
      </c>
      <c r="H6" s="34">
        <v>2439</v>
      </c>
      <c r="I6" s="33">
        <v>2538</v>
      </c>
      <c r="J6" s="33">
        <v>1558.3480000000009</v>
      </c>
      <c r="K6" s="34">
        <v>1640.9404440000005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65</v>
      </c>
      <c r="E8" s="20">
        <f t="shared" si="1"/>
        <v>171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65</v>
      </c>
      <c r="E14" s="33">
        <v>171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</v>
      </c>
      <c r="D16" s="20">
        <f t="shared" ref="D16:K16" si="2">SUM(D17:D23)</f>
        <v>206</v>
      </c>
      <c r="E16" s="20">
        <f t="shared" si="2"/>
        <v>46</v>
      </c>
      <c r="F16" s="21">
        <f t="shared" si="2"/>
        <v>450</v>
      </c>
      <c r="G16" s="20">
        <f t="shared" si="2"/>
        <v>450</v>
      </c>
      <c r="H16" s="22">
        <f t="shared" si="2"/>
        <v>0</v>
      </c>
      <c r="I16" s="20">
        <f t="shared" si="2"/>
        <v>468</v>
      </c>
      <c r="J16" s="20">
        <f t="shared" si="2"/>
        <v>490.52800000000002</v>
      </c>
      <c r="K16" s="20">
        <f t="shared" si="2"/>
        <v>516.52598399999999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</v>
      </c>
      <c r="D18" s="33">
        <v>206</v>
      </c>
      <c r="E18" s="33">
        <v>46</v>
      </c>
      <c r="F18" s="32">
        <v>450</v>
      </c>
      <c r="G18" s="33">
        <v>450</v>
      </c>
      <c r="H18" s="34">
        <v>0</v>
      </c>
      <c r="I18" s="33">
        <v>468</v>
      </c>
      <c r="J18" s="33">
        <v>490.52800000000002</v>
      </c>
      <c r="K18" s="34">
        <v>516.52598399999999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38339</v>
      </c>
      <c r="D26" s="46">
        <f t="shared" ref="D26:K26" si="3">+D4+D8+D16+D24</f>
        <v>38773</v>
      </c>
      <c r="E26" s="46">
        <f t="shared" si="3"/>
        <v>29152</v>
      </c>
      <c r="F26" s="47">
        <f t="shared" si="3"/>
        <v>36720</v>
      </c>
      <c r="G26" s="46">
        <f t="shared" si="3"/>
        <v>33920</v>
      </c>
      <c r="H26" s="48">
        <f t="shared" si="3"/>
        <v>29340</v>
      </c>
      <c r="I26" s="46">
        <f t="shared" si="3"/>
        <v>31482</v>
      </c>
      <c r="J26" s="46">
        <f t="shared" si="3"/>
        <v>32418.170000000002</v>
      </c>
      <c r="K26" s="46">
        <f t="shared" si="3"/>
        <v>35223.333010000002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  <c r="Z3" s="54" t="s">
        <v>32</v>
      </c>
    </row>
    <row r="4" spans="1:27" s="14" customFormat="1" ht="12.75" customHeight="1" x14ac:dyDescent="0.25">
      <c r="A4" s="25"/>
      <c r="B4" s="56" t="s">
        <v>143</v>
      </c>
      <c r="C4" s="33">
        <v>39741</v>
      </c>
      <c r="D4" s="33">
        <v>49777</v>
      </c>
      <c r="E4" s="33">
        <v>59047</v>
      </c>
      <c r="F4" s="27">
        <v>71318</v>
      </c>
      <c r="G4" s="28">
        <v>70318</v>
      </c>
      <c r="H4" s="29">
        <v>71821</v>
      </c>
      <c r="I4" s="33">
        <v>71472.475000000006</v>
      </c>
      <c r="J4" s="33">
        <v>96722</v>
      </c>
      <c r="K4" s="33">
        <v>101848.26599999999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144</v>
      </c>
      <c r="C5" s="33">
        <v>5643</v>
      </c>
      <c r="D5" s="33">
        <v>6149</v>
      </c>
      <c r="E5" s="33">
        <v>7344</v>
      </c>
      <c r="F5" s="32">
        <v>11873</v>
      </c>
      <c r="G5" s="33">
        <v>8873</v>
      </c>
      <c r="H5" s="34">
        <v>5016</v>
      </c>
      <c r="I5" s="33">
        <v>9308</v>
      </c>
      <c r="J5" s="33">
        <v>9925</v>
      </c>
      <c r="K5" s="33">
        <v>10451.025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145</v>
      </c>
      <c r="C6" s="33">
        <v>100</v>
      </c>
      <c r="D6" s="33">
        <v>404</v>
      </c>
      <c r="E6" s="33">
        <v>5793</v>
      </c>
      <c r="F6" s="32">
        <v>2536</v>
      </c>
      <c r="G6" s="33">
        <v>2536</v>
      </c>
      <c r="H6" s="34">
        <v>1710</v>
      </c>
      <c r="I6" s="33">
        <v>3272</v>
      </c>
      <c r="J6" s="33">
        <v>3404</v>
      </c>
      <c r="K6" s="33">
        <v>3584.4119999999998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128</v>
      </c>
      <c r="C7" s="33">
        <v>0</v>
      </c>
      <c r="D7" s="33">
        <v>0</v>
      </c>
      <c r="E7" s="33">
        <v>0</v>
      </c>
      <c r="F7" s="32">
        <v>337</v>
      </c>
      <c r="G7" s="33">
        <v>337</v>
      </c>
      <c r="H7" s="34">
        <v>0</v>
      </c>
      <c r="I7" s="33">
        <v>350</v>
      </c>
      <c r="J7" s="33">
        <v>370</v>
      </c>
      <c r="K7" s="33">
        <v>389.60999999999996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45484</v>
      </c>
      <c r="D19" s="46">
        <f t="shared" ref="D19:K19" si="1">SUM(D4:D18)</f>
        <v>56330</v>
      </c>
      <c r="E19" s="46">
        <f t="shared" si="1"/>
        <v>72184</v>
      </c>
      <c r="F19" s="47">
        <f t="shared" si="1"/>
        <v>86064</v>
      </c>
      <c r="G19" s="46">
        <f t="shared" si="1"/>
        <v>82064</v>
      </c>
      <c r="H19" s="48">
        <f t="shared" si="1"/>
        <v>78547</v>
      </c>
      <c r="I19" s="46">
        <f t="shared" si="1"/>
        <v>84402.475000000006</v>
      </c>
      <c r="J19" s="46">
        <f t="shared" si="1"/>
        <v>110421</v>
      </c>
      <c r="K19" s="46">
        <f t="shared" si="1"/>
        <v>116273.31299999998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</row>
    <row r="4" spans="1:27" s="23" customFormat="1" ht="12.75" customHeight="1" x14ac:dyDescent="0.25">
      <c r="A4" s="18"/>
      <c r="B4" s="19" t="s">
        <v>6</v>
      </c>
      <c r="C4" s="20">
        <f>SUM(C5:C7)</f>
        <v>17726</v>
      </c>
      <c r="D4" s="20">
        <f t="shared" ref="D4:K4" si="0">SUM(D5:D7)</f>
        <v>20721</v>
      </c>
      <c r="E4" s="20">
        <f t="shared" si="0"/>
        <v>21876</v>
      </c>
      <c r="F4" s="21">
        <f t="shared" si="0"/>
        <v>29161</v>
      </c>
      <c r="G4" s="20">
        <f t="shared" si="0"/>
        <v>67161</v>
      </c>
      <c r="H4" s="22">
        <f t="shared" si="0"/>
        <v>64681</v>
      </c>
      <c r="I4" s="20">
        <f t="shared" si="0"/>
        <v>79329.475000000006</v>
      </c>
      <c r="J4" s="20">
        <f t="shared" si="0"/>
        <v>80849</v>
      </c>
      <c r="K4" s="20">
        <f t="shared" si="0"/>
        <v>85133.996999999988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14594</v>
      </c>
      <c r="D5" s="28">
        <v>15073</v>
      </c>
      <c r="E5" s="28">
        <v>15782</v>
      </c>
      <c r="F5" s="27">
        <v>20468</v>
      </c>
      <c r="G5" s="28">
        <v>62468</v>
      </c>
      <c r="H5" s="29">
        <v>61312</v>
      </c>
      <c r="I5" s="28">
        <v>71541.475000000006</v>
      </c>
      <c r="J5" s="28">
        <v>72606</v>
      </c>
      <c r="K5" s="29">
        <v>76454.117999999988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3132</v>
      </c>
      <c r="D6" s="33">
        <v>5648</v>
      </c>
      <c r="E6" s="33">
        <v>6094</v>
      </c>
      <c r="F6" s="32">
        <v>8693</v>
      </c>
      <c r="G6" s="33">
        <v>4693</v>
      </c>
      <c r="H6" s="34">
        <v>3369</v>
      </c>
      <c r="I6" s="33">
        <v>7788</v>
      </c>
      <c r="J6" s="33">
        <v>8243</v>
      </c>
      <c r="K6" s="34">
        <v>8679.878999999999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27758</v>
      </c>
      <c r="D8" s="20">
        <f t="shared" ref="D8:K8" si="1">SUM(D9:D15)</f>
        <v>35523</v>
      </c>
      <c r="E8" s="20">
        <f t="shared" si="1"/>
        <v>50308</v>
      </c>
      <c r="F8" s="21">
        <f t="shared" si="1"/>
        <v>56903</v>
      </c>
      <c r="G8" s="20">
        <f t="shared" si="1"/>
        <v>14903</v>
      </c>
      <c r="H8" s="22">
        <f t="shared" si="1"/>
        <v>13866</v>
      </c>
      <c r="I8" s="20">
        <f t="shared" si="1"/>
        <v>5073</v>
      </c>
      <c r="J8" s="20">
        <f t="shared" si="1"/>
        <v>29572</v>
      </c>
      <c r="K8" s="20">
        <f t="shared" si="1"/>
        <v>31139.315999999999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27608</v>
      </c>
      <c r="D14" s="33">
        <v>35521</v>
      </c>
      <c r="E14" s="33">
        <v>47945</v>
      </c>
      <c r="F14" s="32">
        <v>55944</v>
      </c>
      <c r="G14" s="33">
        <v>13944</v>
      </c>
      <c r="H14" s="34">
        <v>13480</v>
      </c>
      <c r="I14" s="33">
        <v>5073</v>
      </c>
      <c r="J14" s="33">
        <v>29523</v>
      </c>
      <c r="K14" s="34">
        <v>31087.718999999997</v>
      </c>
    </row>
    <row r="15" spans="1:27" s="14" customFormat="1" ht="12.75" customHeight="1" x14ac:dyDescent="0.25">
      <c r="A15" s="25"/>
      <c r="B15" s="26" t="s">
        <v>20</v>
      </c>
      <c r="C15" s="35">
        <v>150</v>
      </c>
      <c r="D15" s="36">
        <v>2</v>
      </c>
      <c r="E15" s="36">
        <v>2363</v>
      </c>
      <c r="F15" s="35">
        <v>959</v>
      </c>
      <c r="G15" s="36">
        <v>959</v>
      </c>
      <c r="H15" s="37">
        <v>386</v>
      </c>
      <c r="I15" s="36">
        <v>0</v>
      </c>
      <c r="J15" s="36">
        <v>49</v>
      </c>
      <c r="K15" s="37">
        <v>51.596999999999994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86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86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45484</v>
      </c>
      <c r="D26" s="46">
        <f t="shared" ref="D26:K26" si="3">+D4+D8+D16+D24</f>
        <v>56330</v>
      </c>
      <c r="E26" s="46">
        <f t="shared" si="3"/>
        <v>72184</v>
      </c>
      <c r="F26" s="47">
        <f t="shared" si="3"/>
        <v>86064</v>
      </c>
      <c r="G26" s="46">
        <f t="shared" si="3"/>
        <v>82064</v>
      </c>
      <c r="H26" s="48">
        <f t="shared" si="3"/>
        <v>78547</v>
      </c>
      <c r="I26" s="46">
        <f t="shared" si="3"/>
        <v>84402.475000000006</v>
      </c>
      <c r="J26" s="46">
        <f t="shared" si="3"/>
        <v>110421</v>
      </c>
      <c r="K26" s="46">
        <f t="shared" si="3"/>
        <v>116273.31299999999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10405</v>
      </c>
      <c r="D4" s="33">
        <v>42413</v>
      </c>
      <c r="E4" s="33">
        <v>15726</v>
      </c>
      <c r="F4" s="27">
        <v>80613</v>
      </c>
      <c r="G4" s="28">
        <v>80613</v>
      </c>
      <c r="H4" s="29">
        <v>68682</v>
      </c>
      <c r="I4" s="33">
        <v>57715</v>
      </c>
      <c r="J4" s="33">
        <v>49190</v>
      </c>
      <c r="K4" s="33">
        <v>10534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73392</v>
      </c>
      <c r="D5" s="33">
        <v>188663</v>
      </c>
      <c r="E5" s="33">
        <v>241573</v>
      </c>
      <c r="F5" s="32">
        <v>224100</v>
      </c>
      <c r="G5" s="33">
        <v>256714</v>
      </c>
      <c r="H5" s="34">
        <v>265232</v>
      </c>
      <c r="I5" s="33">
        <v>256033</v>
      </c>
      <c r="J5" s="33">
        <v>234245</v>
      </c>
      <c r="K5" s="33">
        <v>0</v>
      </c>
      <c r="Z5" s="53">
        <f t="shared" si="0"/>
        <v>1</v>
      </c>
      <c r="AA5" s="30">
        <v>10</v>
      </c>
    </row>
    <row r="6" spans="1:27" s="14" customFormat="1" ht="12.75" customHeight="1" x14ac:dyDescent="0.25">
      <c r="A6" s="25"/>
      <c r="B6" s="56" t="s">
        <v>148</v>
      </c>
      <c r="C6" s="33">
        <v>11291</v>
      </c>
      <c r="D6" s="33">
        <v>29025</v>
      </c>
      <c r="E6" s="33">
        <v>0</v>
      </c>
      <c r="F6" s="32">
        <v>1700</v>
      </c>
      <c r="G6" s="33">
        <v>1700</v>
      </c>
      <c r="H6" s="34">
        <v>12856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22582</v>
      </c>
      <c r="D7" s="33">
        <v>58050</v>
      </c>
      <c r="E7" s="33">
        <v>0</v>
      </c>
      <c r="F7" s="32">
        <v>33340</v>
      </c>
      <c r="G7" s="33">
        <v>33340</v>
      </c>
      <c r="H7" s="34">
        <v>24807</v>
      </c>
      <c r="I7" s="33">
        <v>41150</v>
      </c>
      <c r="J7" s="33">
        <v>84950</v>
      </c>
      <c r="K7" s="33">
        <v>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117670</v>
      </c>
      <c r="D19" s="46">
        <f t="shared" ref="D19:K19" si="1">SUM(D4:D18)</f>
        <v>318151</v>
      </c>
      <c r="E19" s="46">
        <f t="shared" si="1"/>
        <v>257299</v>
      </c>
      <c r="F19" s="47">
        <f t="shared" si="1"/>
        <v>339753</v>
      </c>
      <c r="G19" s="46">
        <f t="shared" si="1"/>
        <v>372367</v>
      </c>
      <c r="H19" s="48">
        <f t="shared" si="1"/>
        <v>371577</v>
      </c>
      <c r="I19" s="46">
        <f t="shared" si="1"/>
        <v>354898</v>
      </c>
      <c r="J19" s="46">
        <f t="shared" si="1"/>
        <v>368385</v>
      </c>
      <c r="K19" s="46">
        <f t="shared" si="1"/>
        <v>10534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</row>
    <row r="4" spans="1:27" s="23" customFormat="1" ht="12.75" customHeight="1" x14ac:dyDescent="0.25">
      <c r="A4" s="18"/>
      <c r="B4" s="19" t="s">
        <v>6</v>
      </c>
      <c r="C4" s="20">
        <f>SUM(C5:C7)</f>
        <v>18076</v>
      </c>
      <c r="D4" s="20">
        <f t="shared" ref="D4:K4" si="0">SUM(D5:D7)</f>
        <v>33411</v>
      </c>
      <c r="E4" s="20">
        <f t="shared" si="0"/>
        <v>15078</v>
      </c>
      <c r="F4" s="21">
        <f t="shared" si="0"/>
        <v>45819</v>
      </c>
      <c r="G4" s="20">
        <f t="shared" si="0"/>
        <v>29819</v>
      </c>
      <c r="H4" s="22">
        <f t="shared" si="0"/>
        <v>35264</v>
      </c>
      <c r="I4" s="20">
        <f t="shared" si="0"/>
        <v>40517</v>
      </c>
      <c r="J4" s="20">
        <f t="shared" si="0"/>
        <v>39304</v>
      </c>
      <c r="K4" s="20">
        <f t="shared" si="0"/>
        <v>10534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1138</v>
      </c>
      <c r="D5" s="28">
        <v>1741</v>
      </c>
      <c r="E5" s="28">
        <v>2745</v>
      </c>
      <c r="F5" s="27">
        <v>12011</v>
      </c>
      <c r="G5" s="28">
        <v>12011</v>
      </c>
      <c r="H5" s="29">
        <v>23870</v>
      </c>
      <c r="I5" s="28">
        <v>12112</v>
      </c>
      <c r="J5" s="28">
        <v>12209</v>
      </c>
      <c r="K5" s="29">
        <v>10534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16937</v>
      </c>
      <c r="D6" s="33">
        <v>31663</v>
      </c>
      <c r="E6" s="33">
        <v>12316</v>
      </c>
      <c r="F6" s="32">
        <v>33808</v>
      </c>
      <c r="G6" s="33">
        <v>17808</v>
      </c>
      <c r="H6" s="34">
        <v>11387</v>
      </c>
      <c r="I6" s="33">
        <v>28405</v>
      </c>
      <c r="J6" s="33">
        <v>27095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</v>
      </c>
      <c r="D7" s="36">
        <v>7</v>
      </c>
      <c r="E7" s="36">
        <v>17</v>
      </c>
      <c r="F7" s="35">
        <v>0</v>
      </c>
      <c r="G7" s="36">
        <v>0</v>
      </c>
      <c r="H7" s="37">
        <v>7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450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450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99594</v>
      </c>
      <c r="D16" s="20">
        <f t="shared" ref="D16:K16" si="2">SUM(D17:D23)</f>
        <v>284740</v>
      </c>
      <c r="E16" s="20">
        <f t="shared" si="2"/>
        <v>241771</v>
      </c>
      <c r="F16" s="21">
        <f t="shared" si="2"/>
        <v>293934</v>
      </c>
      <c r="G16" s="20">
        <f t="shared" si="2"/>
        <v>342548</v>
      </c>
      <c r="H16" s="22">
        <f t="shared" si="2"/>
        <v>336313</v>
      </c>
      <c r="I16" s="20">
        <f t="shared" si="2"/>
        <v>314381</v>
      </c>
      <c r="J16" s="20">
        <f t="shared" si="2"/>
        <v>329081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99541</v>
      </c>
      <c r="D17" s="28">
        <v>284534</v>
      </c>
      <c r="E17" s="28">
        <v>231263</v>
      </c>
      <c r="F17" s="27">
        <v>293934</v>
      </c>
      <c r="G17" s="28">
        <v>342548</v>
      </c>
      <c r="H17" s="29">
        <v>335425</v>
      </c>
      <c r="I17" s="28">
        <v>314381</v>
      </c>
      <c r="J17" s="28">
        <v>329081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53</v>
      </c>
      <c r="D18" s="33">
        <v>206</v>
      </c>
      <c r="E18" s="33">
        <v>10508</v>
      </c>
      <c r="F18" s="32">
        <v>0</v>
      </c>
      <c r="G18" s="33">
        <v>0</v>
      </c>
      <c r="H18" s="34">
        <v>888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117670</v>
      </c>
      <c r="D26" s="46">
        <f t="shared" ref="D26:K26" si="3">+D4+D8+D16+D24</f>
        <v>318151</v>
      </c>
      <c r="E26" s="46">
        <f t="shared" si="3"/>
        <v>257299</v>
      </c>
      <c r="F26" s="47">
        <f t="shared" si="3"/>
        <v>339753</v>
      </c>
      <c r="G26" s="46">
        <f t="shared" si="3"/>
        <v>372367</v>
      </c>
      <c r="H26" s="48">
        <f t="shared" si="3"/>
        <v>371577</v>
      </c>
      <c r="I26" s="46">
        <f t="shared" si="3"/>
        <v>354898</v>
      </c>
      <c r="J26" s="46">
        <f t="shared" si="3"/>
        <v>368385</v>
      </c>
      <c r="K26" s="46">
        <f t="shared" si="3"/>
        <v>10534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176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  <c r="Z3" s="54" t="s">
        <v>32</v>
      </c>
    </row>
    <row r="4" spans="1:27" s="14" customFormat="1" ht="12.75" customHeight="1" x14ac:dyDescent="0.25">
      <c r="A4" s="25"/>
      <c r="B4" s="55" t="s">
        <v>146</v>
      </c>
      <c r="C4" s="33">
        <v>357650</v>
      </c>
      <c r="D4" s="33">
        <v>441503</v>
      </c>
      <c r="E4" s="33">
        <v>475402</v>
      </c>
      <c r="F4" s="27">
        <v>448849</v>
      </c>
      <c r="G4" s="28">
        <v>491162</v>
      </c>
      <c r="H4" s="29">
        <v>524934</v>
      </c>
      <c r="I4" s="33">
        <v>538522</v>
      </c>
      <c r="J4" s="33">
        <v>573032</v>
      </c>
      <c r="K4" s="33">
        <v>661053.696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163</v>
      </c>
      <c r="C5" s="33">
        <v>2633819</v>
      </c>
      <c r="D5" s="33">
        <v>2952711</v>
      </c>
      <c r="E5" s="33">
        <v>3094431</v>
      </c>
      <c r="F5" s="32">
        <v>3275861</v>
      </c>
      <c r="G5" s="33">
        <v>3289629</v>
      </c>
      <c r="H5" s="34">
        <v>3304531</v>
      </c>
      <c r="I5" s="33">
        <v>3479482</v>
      </c>
      <c r="J5" s="33">
        <v>3690041</v>
      </c>
      <c r="K5" s="33">
        <v>3831738.173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172</v>
      </c>
      <c r="C6" s="33">
        <v>7203</v>
      </c>
      <c r="D6" s="33">
        <v>7797</v>
      </c>
      <c r="E6" s="33">
        <v>8901</v>
      </c>
      <c r="F6" s="32">
        <v>9043</v>
      </c>
      <c r="G6" s="33">
        <v>9043</v>
      </c>
      <c r="H6" s="34">
        <v>7947</v>
      </c>
      <c r="I6" s="33">
        <v>9495.1500000000015</v>
      </c>
      <c r="J6" s="33">
        <v>9932</v>
      </c>
      <c r="K6" s="33">
        <v>10458.395999999999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164</v>
      </c>
      <c r="C7" s="33">
        <v>78434</v>
      </c>
      <c r="D7" s="33">
        <v>83080</v>
      </c>
      <c r="E7" s="33">
        <v>83776</v>
      </c>
      <c r="F7" s="32">
        <v>97299</v>
      </c>
      <c r="G7" s="33">
        <v>90299</v>
      </c>
      <c r="H7" s="34">
        <v>88932</v>
      </c>
      <c r="I7" s="33">
        <v>84055</v>
      </c>
      <c r="J7" s="33">
        <v>89001</v>
      </c>
      <c r="K7" s="33">
        <v>91718.053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170</v>
      </c>
      <c r="C8" s="33">
        <v>52297</v>
      </c>
      <c r="D8" s="33">
        <v>65247</v>
      </c>
      <c r="E8" s="33">
        <v>78342</v>
      </c>
      <c r="F8" s="32">
        <v>40519</v>
      </c>
      <c r="G8" s="33">
        <v>40710</v>
      </c>
      <c r="H8" s="34">
        <v>40710</v>
      </c>
      <c r="I8" s="33">
        <v>43652</v>
      </c>
      <c r="J8" s="33">
        <v>46758</v>
      </c>
      <c r="K8" s="33">
        <v>49336.173999999999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171</v>
      </c>
      <c r="C9" s="33">
        <v>38339</v>
      </c>
      <c r="D9" s="33">
        <v>38773</v>
      </c>
      <c r="E9" s="33">
        <v>29152</v>
      </c>
      <c r="F9" s="32">
        <v>36720</v>
      </c>
      <c r="G9" s="33">
        <v>33920</v>
      </c>
      <c r="H9" s="34">
        <v>29340</v>
      </c>
      <c r="I9" s="33">
        <v>31482</v>
      </c>
      <c r="J9" s="33">
        <v>32418.170000000002</v>
      </c>
      <c r="K9" s="33">
        <v>35223.333010000002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165</v>
      </c>
      <c r="C10" s="33">
        <v>45484</v>
      </c>
      <c r="D10" s="33">
        <v>56330</v>
      </c>
      <c r="E10" s="33">
        <v>72184</v>
      </c>
      <c r="F10" s="32">
        <v>86064</v>
      </c>
      <c r="G10" s="33">
        <v>82064</v>
      </c>
      <c r="H10" s="34">
        <v>78547</v>
      </c>
      <c r="I10" s="33">
        <v>84402.475000000006</v>
      </c>
      <c r="J10" s="33">
        <v>110421</v>
      </c>
      <c r="K10" s="33">
        <v>116273.31299999999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162</v>
      </c>
      <c r="C11" s="33">
        <v>117670</v>
      </c>
      <c r="D11" s="33">
        <v>318151</v>
      </c>
      <c r="E11" s="33">
        <v>257299</v>
      </c>
      <c r="F11" s="32">
        <v>339753</v>
      </c>
      <c r="G11" s="33">
        <v>372367</v>
      </c>
      <c r="H11" s="34">
        <v>371577</v>
      </c>
      <c r="I11" s="33">
        <v>354898</v>
      </c>
      <c r="J11" s="33">
        <v>368385</v>
      </c>
      <c r="K11" s="33">
        <v>10534</v>
      </c>
      <c r="Z11" s="53">
        <f t="shared" si="0"/>
        <v>1</v>
      </c>
    </row>
    <row r="12" spans="1:27" s="14" customFormat="1" ht="12.75" customHeight="1" x14ac:dyDescent="0.25">
      <c r="A12" s="25"/>
      <c r="B12" s="56" t="s">
        <v>166</v>
      </c>
      <c r="C12" s="33">
        <v>87838</v>
      </c>
      <c r="D12" s="33">
        <v>114178</v>
      </c>
      <c r="E12" s="33">
        <v>134134</v>
      </c>
      <c r="F12" s="32">
        <v>113965</v>
      </c>
      <c r="G12" s="33">
        <v>118765</v>
      </c>
      <c r="H12" s="34">
        <v>128633</v>
      </c>
      <c r="I12" s="33">
        <v>118344</v>
      </c>
      <c r="J12" s="33">
        <v>122802</v>
      </c>
      <c r="K12" s="33">
        <v>136213.50599999999</v>
      </c>
      <c r="Z12" s="53">
        <f t="shared" si="0"/>
        <v>1</v>
      </c>
    </row>
    <row r="13" spans="1:27" s="14" customFormat="1" ht="12.75" hidden="1" customHeight="1" x14ac:dyDescent="0.25">
      <c r="A13" s="25"/>
      <c r="B13" s="56" t="s">
        <v>159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168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160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169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161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167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3418734</v>
      </c>
      <c r="D19" s="46">
        <f t="shared" ref="D19:K19" si="1">SUM(D4:D18)</f>
        <v>4077770</v>
      </c>
      <c r="E19" s="46">
        <f t="shared" si="1"/>
        <v>4233621</v>
      </c>
      <c r="F19" s="47">
        <f t="shared" si="1"/>
        <v>4448073</v>
      </c>
      <c r="G19" s="46">
        <f t="shared" si="1"/>
        <v>4527959</v>
      </c>
      <c r="H19" s="48">
        <f t="shared" si="1"/>
        <v>4575151</v>
      </c>
      <c r="I19" s="46">
        <f t="shared" si="1"/>
        <v>4744332.625</v>
      </c>
      <c r="J19" s="46">
        <f t="shared" si="1"/>
        <v>5042790.17</v>
      </c>
      <c r="K19" s="46">
        <f t="shared" si="1"/>
        <v>4942548.6440099999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2433</v>
      </c>
      <c r="D4" s="33">
        <v>2943</v>
      </c>
      <c r="E4" s="33">
        <v>3198</v>
      </c>
      <c r="F4" s="27">
        <v>3444</v>
      </c>
      <c r="G4" s="28">
        <v>3444</v>
      </c>
      <c r="H4" s="29">
        <v>3444</v>
      </c>
      <c r="I4" s="33">
        <v>3616</v>
      </c>
      <c r="J4" s="33">
        <v>3782</v>
      </c>
      <c r="K4" s="33">
        <v>3982.4459999999999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977</v>
      </c>
      <c r="D5" s="33">
        <v>10727</v>
      </c>
      <c r="E5" s="33">
        <v>12814</v>
      </c>
      <c r="F5" s="32">
        <v>17370</v>
      </c>
      <c r="G5" s="33">
        <v>17370</v>
      </c>
      <c r="H5" s="34">
        <v>5889</v>
      </c>
      <c r="I5" s="33">
        <v>18065</v>
      </c>
      <c r="J5" s="33">
        <v>18968</v>
      </c>
      <c r="K5" s="33">
        <v>21885.304</v>
      </c>
      <c r="Z5" s="53">
        <f t="shared" si="0"/>
        <v>1</v>
      </c>
      <c r="AA5" s="30">
        <v>11</v>
      </c>
    </row>
    <row r="6" spans="1:27" s="14" customFormat="1" ht="12.75" customHeight="1" x14ac:dyDescent="0.25">
      <c r="A6" s="25"/>
      <c r="B6" s="56" t="s">
        <v>152</v>
      </c>
      <c r="C6" s="33">
        <v>40004</v>
      </c>
      <c r="D6" s="33">
        <v>37333</v>
      </c>
      <c r="E6" s="33">
        <v>50429</v>
      </c>
      <c r="F6" s="32">
        <v>30387</v>
      </c>
      <c r="G6" s="33">
        <v>32387</v>
      </c>
      <c r="H6" s="34">
        <v>32028</v>
      </c>
      <c r="I6" s="33">
        <v>33241</v>
      </c>
      <c r="J6" s="33">
        <v>33402</v>
      </c>
      <c r="K6" s="33">
        <v>37172.305999999997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153</v>
      </c>
      <c r="C7" s="33">
        <v>40340</v>
      </c>
      <c r="D7" s="33">
        <v>53489</v>
      </c>
      <c r="E7" s="33">
        <v>61938</v>
      </c>
      <c r="F7" s="32">
        <v>47782</v>
      </c>
      <c r="G7" s="33">
        <v>50582</v>
      </c>
      <c r="H7" s="34">
        <v>72290</v>
      </c>
      <c r="I7" s="33">
        <v>53094</v>
      </c>
      <c r="J7" s="33">
        <v>61367</v>
      </c>
      <c r="K7" s="33">
        <v>67892.451000000001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154</v>
      </c>
      <c r="C8" s="33">
        <v>4084</v>
      </c>
      <c r="D8" s="33">
        <v>9686</v>
      </c>
      <c r="E8" s="33">
        <v>5755</v>
      </c>
      <c r="F8" s="32">
        <v>14982</v>
      </c>
      <c r="G8" s="33">
        <v>14982</v>
      </c>
      <c r="H8" s="34">
        <v>14982</v>
      </c>
      <c r="I8" s="33">
        <v>10328</v>
      </c>
      <c r="J8" s="33">
        <v>5283</v>
      </c>
      <c r="K8" s="33">
        <v>5280.9989999999998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87838</v>
      </c>
      <c r="D19" s="46">
        <f t="shared" ref="D19:K19" si="1">SUM(D4:D18)</f>
        <v>114178</v>
      </c>
      <c r="E19" s="46">
        <f t="shared" si="1"/>
        <v>134134</v>
      </c>
      <c r="F19" s="47">
        <f t="shared" si="1"/>
        <v>113965</v>
      </c>
      <c r="G19" s="46">
        <f t="shared" si="1"/>
        <v>118765</v>
      </c>
      <c r="H19" s="48">
        <f t="shared" si="1"/>
        <v>128633</v>
      </c>
      <c r="I19" s="46">
        <f t="shared" si="1"/>
        <v>118344</v>
      </c>
      <c r="J19" s="46">
        <f t="shared" si="1"/>
        <v>122802</v>
      </c>
      <c r="K19" s="46">
        <f t="shared" si="1"/>
        <v>136213.50599999999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</row>
    <row r="4" spans="1:27" s="23" customFormat="1" ht="12.75" customHeight="1" x14ac:dyDescent="0.25">
      <c r="A4" s="18"/>
      <c r="B4" s="19" t="s">
        <v>6</v>
      </c>
      <c r="C4" s="20">
        <f>SUM(C5:C7)</f>
        <v>55924</v>
      </c>
      <c r="D4" s="20">
        <f t="shared" ref="D4:K4" si="0">SUM(D5:D7)</f>
        <v>88521</v>
      </c>
      <c r="E4" s="20">
        <f t="shared" si="0"/>
        <v>111123</v>
      </c>
      <c r="F4" s="21">
        <f t="shared" si="0"/>
        <v>88912</v>
      </c>
      <c r="G4" s="20">
        <f t="shared" si="0"/>
        <v>91712</v>
      </c>
      <c r="H4" s="22">
        <f t="shared" si="0"/>
        <v>99104</v>
      </c>
      <c r="I4" s="20">
        <f t="shared" si="0"/>
        <v>96537</v>
      </c>
      <c r="J4" s="20">
        <f t="shared" si="0"/>
        <v>106101</v>
      </c>
      <c r="K4" s="20">
        <f t="shared" si="0"/>
        <v>118627.353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28175</v>
      </c>
      <c r="D5" s="28">
        <v>34679</v>
      </c>
      <c r="E5" s="28">
        <v>51820</v>
      </c>
      <c r="F5" s="27">
        <v>49102</v>
      </c>
      <c r="G5" s="28">
        <v>49102</v>
      </c>
      <c r="H5" s="29">
        <v>50473</v>
      </c>
      <c r="I5" s="28">
        <v>56145</v>
      </c>
      <c r="J5" s="28">
        <v>64607</v>
      </c>
      <c r="K5" s="29">
        <v>71943.171000000002</v>
      </c>
      <c r="AA5" s="30">
        <v>11</v>
      </c>
    </row>
    <row r="6" spans="1:27" s="14" customFormat="1" ht="12.75" customHeight="1" x14ac:dyDescent="0.25">
      <c r="A6" s="31"/>
      <c r="B6" s="26" t="s">
        <v>9</v>
      </c>
      <c r="C6" s="32">
        <v>27486</v>
      </c>
      <c r="D6" s="33">
        <v>53841</v>
      </c>
      <c r="E6" s="33">
        <v>59302</v>
      </c>
      <c r="F6" s="32">
        <v>39810</v>
      </c>
      <c r="G6" s="33">
        <v>42610</v>
      </c>
      <c r="H6" s="34">
        <v>48631</v>
      </c>
      <c r="I6" s="33">
        <v>40392</v>
      </c>
      <c r="J6" s="33">
        <v>41494</v>
      </c>
      <c r="K6" s="34">
        <v>46684.181999999993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263</v>
      </c>
      <c r="D7" s="36">
        <v>1</v>
      </c>
      <c r="E7" s="36">
        <v>1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30987</v>
      </c>
      <c r="D8" s="20">
        <f t="shared" ref="D8:K8" si="1">SUM(D9:D15)</f>
        <v>23713</v>
      </c>
      <c r="E8" s="20">
        <f t="shared" si="1"/>
        <v>19102</v>
      </c>
      <c r="F8" s="21">
        <f t="shared" si="1"/>
        <v>24349</v>
      </c>
      <c r="G8" s="20">
        <f t="shared" si="1"/>
        <v>24349</v>
      </c>
      <c r="H8" s="22">
        <f t="shared" si="1"/>
        <v>22303</v>
      </c>
      <c r="I8" s="20">
        <f t="shared" si="1"/>
        <v>16070</v>
      </c>
      <c r="J8" s="20">
        <f t="shared" si="1"/>
        <v>11297</v>
      </c>
      <c r="K8" s="20">
        <f t="shared" si="1"/>
        <v>11895.740999999998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3037</v>
      </c>
      <c r="D10" s="33">
        <v>3635</v>
      </c>
      <c r="E10" s="33">
        <v>3575</v>
      </c>
      <c r="F10" s="32">
        <v>4177</v>
      </c>
      <c r="G10" s="33">
        <v>4177</v>
      </c>
      <c r="H10" s="34">
        <v>4049</v>
      </c>
      <c r="I10" s="33">
        <v>4386</v>
      </c>
      <c r="J10" s="33">
        <v>4587</v>
      </c>
      <c r="K10" s="34">
        <v>4830.1109999999999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27379</v>
      </c>
      <c r="D14" s="33">
        <v>19538</v>
      </c>
      <c r="E14" s="33">
        <v>15342</v>
      </c>
      <c r="F14" s="32">
        <v>20172</v>
      </c>
      <c r="G14" s="33">
        <v>20172</v>
      </c>
      <c r="H14" s="34">
        <v>18109</v>
      </c>
      <c r="I14" s="33">
        <v>11684</v>
      </c>
      <c r="J14" s="33">
        <v>6710</v>
      </c>
      <c r="K14" s="34">
        <v>7065.6299999999992</v>
      </c>
    </row>
    <row r="15" spans="1:27" s="14" customFormat="1" ht="12.75" customHeight="1" x14ac:dyDescent="0.25">
      <c r="A15" s="25"/>
      <c r="B15" s="26" t="s">
        <v>20</v>
      </c>
      <c r="C15" s="35">
        <v>571</v>
      </c>
      <c r="D15" s="36">
        <v>540</v>
      </c>
      <c r="E15" s="36">
        <v>185</v>
      </c>
      <c r="F15" s="35">
        <v>0</v>
      </c>
      <c r="G15" s="36">
        <v>0</v>
      </c>
      <c r="H15" s="37">
        <v>145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927</v>
      </c>
      <c r="D16" s="20">
        <f t="shared" ref="D16:K16" si="2">SUM(D17:D23)</f>
        <v>1944</v>
      </c>
      <c r="E16" s="20">
        <f t="shared" si="2"/>
        <v>3909</v>
      </c>
      <c r="F16" s="21">
        <f t="shared" si="2"/>
        <v>704</v>
      </c>
      <c r="G16" s="20">
        <f t="shared" si="2"/>
        <v>2704</v>
      </c>
      <c r="H16" s="22">
        <f t="shared" si="2"/>
        <v>7226</v>
      </c>
      <c r="I16" s="20">
        <f t="shared" si="2"/>
        <v>5737</v>
      </c>
      <c r="J16" s="20">
        <f t="shared" si="2"/>
        <v>5404</v>
      </c>
      <c r="K16" s="20">
        <f t="shared" si="2"/>
        <v>5690.4119999999984</v>
      </c>
    </row>
    <row r="17" spans="1:11" s="14" customFormat="1" ht="12.75" customHeight="1" x14ac:dyDescent="0.25">
      <c r="A17" s="25"/>
      <c r="B17" s="26" t="s">
        <v>22</v>
      </c>
      <c r="C17" s="27">
        <v>38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889</v>
      </c>
      <c r="D18" s="33">
        <v>1944</v>
      </c>
      <c r="E18" s="33">
        <v>3909</v>
      </c>
      <c r="F18" s="32">
        <v>704</v>
      </c>
      <c r="G18" s="33">
        <v>2704</v>
      </c>
      <c r="H18" s="34">
        <v>7226</v>
      </c>
      <c r="I18" s="33">
        <v>5737</v>
      </c>
      <c r="J18" s="33">
        <v>5404</v>
      </c>
      <c r="K18" s="34">
        <v>5690.4119999999984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87838</v>
      </c>
      <c r="D26" s="46">
        <f t="shared" ref="D26:K26" si="3">+D4+D8+D16+D24</f>
        <v>114178</v>
      </c>
      <c r="E26" s="46">
        <f t="shared" si="3"/>
        <v>134134</v>
      </c>
      <c r="F26" s="47">
        <f t="shared" si="3"/>
        <v>113965</v>
      </c>
      <c r="G26" s="46">
        <f t="shared" si="3"/>
        <v>118765</v>
      </c>
      <c r="H26" s="48">
        <f t="shared" si="3"/>
        <v>128633</v>
      </c>
      <c r="I26" s="46">
        <f t="shared" si="3"/>
        <v>118344</v>
      </c>
      <c r="J26" s="46">
        <f t="shared" si="3"/>
        <v>122802</v>
      </c>
      <c r="K26" s="46">
        <f t="shared" si="3"/>
        <v>136213.50599999999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122</v>
      </c>
      <c r="G3" s="17" t="s">
        <v>158</v>
      </c>
      <c r="H3" s="173" t="s">
        <v>123</v>
      </c>
      <c r="I3" s="174"/>
      <c r="J3" s="175"/>
      <c r="K3" s="17" t="s">
        <v>124</v>
      </c>
      <c r="L3" s="17" t="s">
        <v>156</v>
      </c>
      <c r="M3" s="17" t="s">
        <v>155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4106</v>
      </c>
      <c r="F9" s="72">
        <f t="shared" ref="F9:M9" si="1">F10+F19</f>
        <v>4762</v>
      </c>
      <c r="G9" s="72">
        <f t="shared" si="1"/>
        <v>4671</v>
      </c>
      <c r="H9" s="73">
        <f t="shared" si="1"/>
        <v>4240</v>
      </c>
      <c r="I9" s="72">
        <f t="shared" si="1"/>
        <v>4240</v>
      </c>
      <c r="J9" s="74">
        <f t="shared" si="1"/>
        <v>4386</v>
      </c>
      <c r="K9" s="72">
        <f t="shared" si="1"/>
        <v>4473</v>
      </c>
      <c r="L9" s="72">
        <f t="shared" si="1"/>
        <v>4715</v>
      </c>
      <c r="M9" s="72">
        <f t="shared" si="1"/>
        <v>4970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4106</v>
      </c>
      <c r="F10" s="100">
        <f t="shared" ref="F10:M10" si="2">SUM(F11:F13)</f>
        <v>4762</v>
      </c>
      <c r="G10" s="100">
        <f t="shared" si="2"/>
        <v>4671</v>
      </c>
      <c r="H10" s="101">
        <f t="shared" si="2"/>
        <v>4240</v>
      </c>
      <c r="I10" s="100">
        <f t="shared" si="2"/>
        <v>4240</v>
      </c>
      <c r="J10" s="102">
        <f t="shared" si="2"/>
        <v>4386</v>
      </c>
      <c r="K10" s="100">
        <f t="shared" si="2"/>
        <v>4473</v>
      </c>
      <c r="L10" s="100">
        <f t="shared" si="2"/>
        <v>4715</v>
      </c>
      <c r="M10" s="100">
        <f t="shared" si="2"/>
        <v>4970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4106</v>
      </c>
      <c r="F12" s="86">
        <v>4762</v>
      </c>
      <c r="G12" s="86">
        <v>4671</v>
      </c>
      <c r="H12" s="87">
        <v>4240</v>
      </c>
      <c r="I12" s="86">
        <v>4240</v>
      </c>
      <c r="J12" s="88">
        <v>4386</v>
      </c>
      <c r="K12" s="86">
        <v>4473</v>
      </c>
      <c r="L12" s="86">
        <v>4715</v>
      </c>
      <c r="M12" s="86">
        <v>4970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10</v>
      </c>
      <c r="F29" s="72">
        <v>3</v>
      </c>
      <c r="G29" s="72">
        <v>0</v>
      </c>
      <c r="H29" s="73">
        <v>0</v>
      </c>
      <c r="I29" s="72">
        <v>22</v>
      </c>
      <c r="J29" s="74">
        <v>30</v>
      </c>
      <c r="K29" s="72">
        <v>25</v>
      </c>
      <c r="L29" s="72">
        <v>27</v>
      </c>
      <c r="M29" s="72">
        <v>28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4</v>
      </c>
      <c r="F31" s="131">
        <f t="shared" ref="F31:M31" si="4">SUM(F32:F34)</f>
        <v>6</v>
      </c>
      <c r="G31" s="131">
        <f t="shared" si="4"/>
        <v>306</v>
      </c>
      <c r="H31" s="132">
        <f t="shared" si="4"/>
        <v>5</v>
      </c>
      <c r="I31" s="131">
        <f t="shared" si="4"/>
        <v>0</v>
      </c>
      <c r="J31" s="133">
        <f t="shared" si="4"/>
        <v>3</v>
      </c>
      <c r="K31" s="131">
        <f t="shared" si="4"/>
        <v>5</v>
      </c>
      <c r="L31" s="131">
        <f t="shared" si="4"/>
        <v>6</v>
      </c>
      <c r="M31" s="131">
        <f t="shared" si="4"/>
        <v>6.3179999999999996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4</v>
      </c>
      <c r="F32" s="79">
        <v>6</v>
      </c>
      <c r="G32" s="79">
        <v>306</v>
      </c>
      <c r="H32" s="80">
        <v>5</v>
      </c>
      <c r="I32" s="79">
        <v>0</v>
      </c>
      <c r="J32" s="81">
        <v>3</v>
      </c>
      <c r="K32" s="79">
        <v>5</v>
      </c>
      <c r="L32" s="79">
        <v>6</v>
      </c>
      <c r="M32" s="79">
        <v>6.3179999999999996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1192</v>
      </c>
      <c r="F39" s="72">
        <v>1949</v>
      </c>
      <c r="G39" s="72">
        <v>8532</v>
      </c>
      <c r="H39" s="73">
        <v>2300</v>
      </c>
      <c r="I39" s="72">
        <v>3642.8571428571427</v>
      </c>
      <c r="J39" s="74">
        <v>2460</v>
      </c>
      <c r="K39" s="72">
        <v>3843</v>
      </c>
      <c r="L39" s="72">
        <v>4051</v>
      </c>
      <c r="M39" s="72">
        <v>4270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5312</v>
      </c>
      <c r="F40" s="46">
        <f t="shared" ref="F40:M40" si="6">F4+F9+F21+F29+F31+F36+F39</f>
        <v>6720</v>
      </c>
      <c r="G40" s="46">
        <f t="shared" si="6"/>
        <v>13509</v>
      </c>
      <c r="H40" s="47">
        <f t="shared" si="6"/>
        <v>6545</v>
      </c>
      <c r="I40" s="46">
        <f t="shared" si="6"/>
        <v>7904.8571428571431</v>
      </c>
      <c r="J40" s="48">
        <f t="shared" si="6"/>
        <v>6879</v>
      </c>
      <c r="K40" s="46">
        <f t="shared" si="6"/>
        <v>8346</v>
      </c>
      <c r="L40" s="46">
        <f t="shared" si="6"/>
        <v>8799</v>
      </c>
      <c r="M40" s="46">
        <f t="shared" si="6"/>
        <v>9274.3179999999993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122</v>
      </c>
      <c r="G3" s="17" t="s">
        <v>158</v>
      </c>
      <c r="H3" s="173" t="s">
        <v>123</v>
      </c>
      <c r="I3" s="174"/>
      <c r="J3" s="175"/>
      <c r="K3" s="17" t="s">
        <v>124</v>
      </c>
      <c r="L3" s="17" t="s">
        <v>156</v>
      </c>
      <c r="M3" s="17" t="s">
        <v>155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2927874</v>
      </c>
      <c r="F4" s="72">
        <f t="shared" ref="F4:M4" si="0">F5+F8+F47</f>
        <v>3388947</v>
      </c>
      <c r="G4" s="72">
        <f t="shared" si="0"/>
        <v>3511281</v>
      </c>
      <c r="H4" s="73">
        <f t="shared" si="0"/>
        <v>3746126</v>
      </c>
      <c r="I4" s="72">
        <f t="shared" si="0"/>
        <v>3812398</v>
      </c>
      <c r="J4" s="74">
        <f t="shared" si="0"/>
        <v>3846263</v>
      </c>
      <c r="K4" s="72">
        <f t="shared" si="0"/>
        <v>4037247.4750000001</v>
      </c>
      <c r="L4" s="72">
        <f t="shared" si="0"/>
        <v>4250777.642</v>
      </c>
      <c r="M4" s="72">
        <f t="shared" si="0"/>
        <v>4433969.7450259998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2720868</v>
      </c>
      <c r="F5" s="100">
        <f t="shared" ref="F5:M5" si="1">SUM(F6:F7)</f>
        <v>2951160</v>
      </c>
      <c r="G5" s="100">
        <f t="shared" si="1"/>
        <v>3166791</v>
      </c>
      <c r="H5" s="101">
        <f t="shared" si="1"/>
        <v>3416818</v>
      </c>
      <c r="I5" s="100">
        <f t="shared" si="1"/>
        <v>3504979</v>
      </c>
      <c r="J5" s="102">
        <f t="shared" si="1"/>
        <v>3515572</v>
      </c>
      <c r="K5" s="100">
        <f t="shared" si="1"/>
        <v>3722954.4750000001</v>
      </c>
      <c r="L5" s="100">
        <f t="shared" si="1"/>
        <v>3929952.2940000002</v>
      </c>
      <c r="M5" s="100">
        <f t="shared" si="1"/>
        <v>4126049.6885819994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2363619</v>
      </c>
      <c r="F6" s="79">
        <v>2559169</v>
      </c>
      <c r="G6" s="79">
        <v>2753968</v>
      </c>
      <c r="H6" s="80">
        <v>2901130</v>
      </c>
      <c r="I6" s="79">
        <v>2989291</v>
      </c>
      <c r="J6" s="81">
        <v>3014100</v>
      </c>
      <c r="K6" s="79">
        <v>3187056.4750000001</v>
      </c>
      <c r="L6" s="79">
        <v>3366146.9160000002</v>
      </c>
      <c r="M6" s="79">
        <v>3526515.8405479994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357249</v>
      </c>
      <c r="F7" s="93">
        <v>391991</v>
      </c>
      <c r="G7" s="93">
        <v>412823</v>
      </c>
      <c r="H7" s="94">
        <v>515688</v>
      </c>
      <c r="I7" s="93">
        <v>515688</v>
      </c>
      <c r="J7" s="95">
        <v>501472</v>
      </c>
      <c r="K7" s="93">
        <v>535898</v>
      </c>
      <c r="L7" s="93">
        <v>563805.37800000003</v>
      </c>
      <c r="M7" s="93">
        <v>599533.84803400002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205899</v>
      </c>
      <c r="F8" s="100">
        <f t="shared" ref="F8:M8" si="2">SUM(F9:F46)</f>
        <v>436083</v>
      </c>
      <c r="G8" s="100">
        <f t="shared" si="2"/>
        <v>343457</v>
      </c>
      <c r="H8" s="101">
        <f t="shared" si="2"/>
        <v>328375</v>
      </c>
      <c r="I8" s="100">
        <f t="shared" si="2"/>
        <v>306486</v>
      </c>
      <c r="J8" s="102">
        <f t="shared" si="2"/>
        <v>329816</v>
      </c>
      <c r="K8" s="100">
        <f t="shared" si="2"/>
        <v>313313</v>
      </c>
      <c r="L8" s="100">
        <f t="shared" si="2"/>
        <v>319797.34800000006</v>
      </c>
      <c r="M8" s="100">
        <f t="shared" si="2"/>
        <v>306837.57244399993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425</v>
      </c>
      <c r="F9" s="79">
        <v>378</v>
      </c>
      <c r="G9" s="79">
        <v>328</v>
      </c>
      <c r="H9" s="80">
        <v>213</v>
      </c>
      <c r="I9" s="79">
        <v>213</v>
      </c>
      <c r="J9" s="81">
        <v>269</v>
      </c>
      <c r="K9" s="79">
        <v>301</v>
      </c>
      <c r="L9" s="79">
        <v>343</v>
      </c>
      <c r="M9" s="79">
        <v>361.17899999999997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5665</v>
      </c>
      <c r="F10" s="86">
        <v>9495</v>
      </c>
      <c r="G10" s="86">
        <v>4290</v>
      </c>
      <c r="H10" s="87">
        <v>5591</v>
      </c>
      <c r="I10" s="86">
        <v>5591</v>
      </c>
      <c r="J10" s="88">
        <v>2873</v>
      </c>
      <c r="K10" s="86">
        <v>6507</v>
      </c>
      <c r="L10" s="86">
        <v>6755.2219999999998</v>
      </c>
      <c r="M10" s="86">
        <v>7113.2487659999997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2772</v>
      </c>
      <c r="F11" s="86">
        <v>4954</v>
      </c>
      <c r="G11" s="86">
        <v>1560</v>
      </c>
      <c r="H11" s="87">
        <v>8587</v>
      </c>
      <c r="I11" s="86">
        <v>8587</v>
      </c>
      <c r="J11" s="88">
        <v>837</v>
      </c>
      <c r="K11" s="86">
        <v>4638</v>
      </c>
      <c r="L11" s="86">
        <v>4729</v>
      </c>
      <c r="M11" s="86">
        <v>6917.5099999999993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7313</v>
      </c>
      <c r="F12" s="86">
        <v>8035</v>
      </c>
      <c r="G12" s="86">
        <v>7341</v>
      </c>
      <c r="H12" s="87">
        <v>7350</v>
      </c>
      <c r="I12" s="86">
        <v>7350</v>
      </c>
      <c r="J12" s="88">
        <v>7638</v>
      </c>
      <c r="K12" s="86">
        <v>8012</v>
      </c>
      <c r="L12" s="86">
        <v>8367</v>
      </c>
      <c r="M12" s="86">
        <v>8810.4509999999991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650</v>
      </c>
      <c r="F13" s="86">
        <v>1044</v>
      </c>
      <c r="G13" s="86">
        <v>938</v>
      </c>
      <c r="H13" s="87">
        <v>1780</v>
      </c>
      <c r="I13" s="86">
        <v>1780</v>
      </c>
      <c r="J13" s="88">
        <v>624</v>
      </c>
      <c r="K13" s="86">
        <v>3990</v>
      </c>
      <c r="L13" s="86">
        <v>4175</v>
      </c>
      <c r="M13" s="86">
        <v>4396.2749999999996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8220</v>
      </c>
      <c r="F14" s="86">
        <v>13317</v>
      </c>
      <c r="G14" s="86">
        <v>15878</v>
      </c>
      <c r="H14" s="87">
        <v>9862</v>
      </c>
      <c r="I14" s="86">
        <v>9862</v>
      </c>
      <c r="J14" s="88">
        <v>10662</v>
      </c>
      <c r="K14" s="86">
        <v>10525</v>
      </c>
      <c r="L14" s="86">
        <v>10713</v>
      </c>
      <c r="M14" s="86">
        <v>11280.788999999999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7683</v>
      </c>
      <c r="F15" s="86">
        <v>8212</v>
      </c>
      <c r="G15" s="86">
        <v>6667</v>
      </c>
      <c r="H15" s="87">
        <v>7376</v>
      </c>
      <c r="I15" s="86">
        <v>7376</v>
      </c>
      <c r="J15" s="88">
        <v>6859</v>
      </c>
      <c r="K15" s="86">
        <v>8684</v>
      </c>
      <c r="L15" s="86">
        <v>9054</v>
      </c>
      <c r="M15" s="86">
        <v>9528.5969999999998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5123</v>
      </c>
      <c r="F16" s="86">
        <v>7688</v>
      </c>
      <c r="G16" s="86">
        <v>6158</v>
      </c>
      <c r="H16" s="87">
        <v>8988</v>
      </c>
      <c r="I16" s="86">
        <v>11788</v>
      </c>
      <c r="J16" s="88">
        <v>10767</v>
      </c>
      <c r="K16" s="86">
        <v>10225</v>
      </c>
      <c r="L16" s="86">
        <v>10758</v>
      </c>
      <c r="M16" s="86">
        <v>10849.173999999999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183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247</v>
      </c>
      <c r="F21" s="86">
        <v>1502</v>
      </c>
      <c r="G21" s="86">
        <v>480</v>
      </c>
      <c r="H21" s="87">
        <v>1216</v>
      </c>
      <c r="I21" s="86">
        <v>1216</v>
      </c>
      <c r="J21" s="88">
        <v>1246</v>
      </c>
      <c r="K21" s="86">
        <v>1530</v>
      </c>
      <c r="L21" s="86">
        <v>1596</v>
      </c>
      <c r="M21" s="86">
        <v>1680.588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1138</v>
      </c>
      <c r="F22" s="86">
        <v>6380</v>
      </c>
      <c r="G22" s="86">
        <v>494</v>
      </c>
      <c r="H22" s="87">
        <v>5284</v>
      </c>
      <c r="I22" s="86">
        <v>5284</v>
      </c>
      <c r="J22" s="88">
        <v>364</v>
      </c>
      <c r="K22" s="86">
        <v>989</v>
      </c>
      <c r="L22" s="86">
        <v>3836</v>
      </c>
      <c r="M22" s="86">
        <v>4039.308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9164</v>
      </c>
      <c r="F23" s="86">
        <v>24114</v>
      </c>
      <c r="G23" s="86">
        <v>39348</v>
      </c>
      <c r="H23" s="87">
        <v>30998</v>
      </c>
      <c r="I23" s="86">
        <v>30198</v>
      </c>
      <c r="J23" s="88">
        <v>27769</v>
      </c>
      <c r="K23" s="86">
        <v>22663</v>
      </c>
      <c r="L23" s="86">
        <v>22354</v>
      </c>
      <c r="M23" s="86">
        <v>27155.761999999999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202</v>
      </c>
      <c r="F24" s="86">
        <v>301</v>
      </c>
      <c r="G24" s="86">
        <v>337</v>
      </c>
      <c r="H24" s="87">
        <v>250</v>
      </c>
      <c r="I24" s="86">
        <v>250</v>
      </c>
      <c r="J24" s="88">
        <v>381</v>
      </c>
      <c r="K24" s="86">
        <v>0</v>
      </c>
      <c r="L24" s="86">
        <v>13</v>
      </c>
      <c r="M24" s="86">
        <v>13.689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157</v>
      </c>
      <c r="K25" s="86">
        <v>260</v>
      </c>
      <c r="L25" s="86">
        <v>260</v>
      </c>
      <c r="M25" s="86">
        <v>273.77999999999997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5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748</v>
      </c>
      <c r="F29" s="86">
        <v>1167</v>
      </c>
      <c r="G29" s="86">
        <v>311</v>
      </c>
      <c r="H29" s="87">
        <v>565</v>
      </c>
      <c r="I29" s="86">
        <v>565</v>
      </c>
      <c r="J29" s="88">
        <v>0</v>
      </c>
      <c r="K29" s="86">
        <v>279</v>
      </c>
      <c r="L29" s="86">
        <v>293</v>
      </c>
      <c r="M29" s="86">
        <v>308.529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1469</v>
      </c>
      <c r="F30" s="86">
        <v>4121</v>
      </c>
      <c r="G30" s="86">
        <v>5594</v>
      </c>
      <c r="H30" s="87">
        <v>2616</v>
      </c>
      <c r="I30" s="86">
        <v>2616</v>
      </c>
      <c r="J30" s="88">
        <v>1471</v>
      </c>
      <c r="K30" s="86">
        <v>1997</v>
      </c>
      <c r="L30" s="86">
        <v>2101</v>
      </c>
      <c r="M30" s="86">
        <v>1291.3530000000001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24354</v>
      </c>
      <c r="F31" s="86">
        <v>61814</v>
      </c>
      <c r="G31" s="86">
        <v>91862</v>
      </c>
      <c r="H31" s="87">
        <v>79291</v>
      </c>
      <c r="I31" s="86">
        <v>76291</v>
      </c>
      <c r="J31" s="88">
        <v>92109</v>
      </c>
      <c r="K31" s="86">
        <v>66647</v>
      </c>
      <c r="L31" s="86">
        <v>71277</v>
      </c>
      <c r="M31" s="86">
        <v>72882.680999999982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280</v>
      </c>
      <c r="F32" s="86">
        <v>161</v>
      </c>
      <c r="G32" s="86">
        <v>1280</v>
      </c>
      <c r="H32" s="87">
        <v>177</v>
      </c>
      <c r="I32" s="86">
        <v>177</v>
      </c>
      <c r="J32" s="88">
        <v>303</v>
      </c>
      <c r="K32" s="86">
        <v>219</v>
      </c>
      <c r="L32" s="86">
        <v>230</v>
      </c>
      <c r="M32" s="86">
        <v>382.18999999999994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29</v>
      </c>
      <c r="F33" s="86">
        <v>137</v>
      </c>
      <c r="G33" s="86">
        <v>55</v>
      </c>
      <c r="H33" s="87">
        <v>141</v>
      </c>
      <c r="I33" s="86">
        <v>141</v>
      </c>
      <c r="J33" s="88">
        <v>1933</v>
      </c>
      <c r="K33" s="86">
        <v>81</v>
      </c>
      <c r="L33" s="86">
        <v>85</v>
      </c>
      <c r="M33" s="86">
        <v>95.504999999999995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1393</v>
      </c>
      <c r="H36" s="87">
        <v>0</v>
      </c>
      <c r="I36" s="86">
        <v>0</v>
      </c>
      <c r="J36" s="88">
        <v>822</v>
      </c>
      <c r="K36" s="86">
        <v>0</v>
      </c>
      <c r="L36" s="86">
        <v>11</v>
      </c>
      <c r="M36" s="86">
        <v>711.58299999999997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1754</v>
      </c>
      <c r="F37" s="86">
        <v>2421</v>
      </c>
      <c r="G37" s="86">
        <v>0</v>
      </c>
      <c r="H37" s="87">
        <v>2625</v>
      </c>
      <c r="I37" s="86">
        <v>2625</v>
      </c>
      <c r="J37" s="88">
        <v>2640</v>
      </c>
      <c r="K37" s="86">
        <v>3438</v>
      </c>
      <c r="L37" s="86">
        <v>3672</v>
      </c>
      <c r="M37" s="86">
        <v>3234.616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17291</v>
      </c>
      <c r="F38" s="86">
        <v>25720</v>
      </c>
      <c r="G38" s="86">
        <v>15815</v>
      </c>
      <c r="H38" s="87">
        <v>13436</v>
      </c>
      <c r="I38" s="86">
        <v>13436</v>
      </c>
      <c r="J38" s="88">
        <v>9755</v>
      </c>
      <c r="K38" s="86">
        <v>16118</v>
      </c>
      <c r="L38" s="86">
        <v>14309.404</v>
      </c>
      <c r="M38" s="86">
        <v>14521.198411999998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19322</v>
      </c>
      <c r="F39" s="86">
        <v>16051</v>
      </c>
      <c r="G39" s="86">
        <v>13014</v>
      </c>
      <c r="H39" s="87">
        <v>22972</v>
      </c>
      <c r="I39" s="86">
        <v>17972</v>
      </c>
      <c r="J39" s="88">
        <v>12638</v>
      </c>
      <c r="K39" s="86">
        <v>16420</v>
      </c>
      <c r="L39" s="86">
        <v>17385</v>
      </c>
      <c r="M39" s="86">
        <v>8602.1689999999981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39767</v>
      </c>
      <c r="F40" s="86">
        <v>48534</v>
      </c>
      <c r="G40" s="86">
        <v>27775</v>
      </c>
      <c r="H40" s="87">
        <v>54563</v>
      </c>
      <c r="I40" s="86">
        <v>38563</v>
      </c>
      <c r="J40" s="88">
        <v>34063</v>
      </c>
      <c r="K40" s="86">
        <v>42921</v>
      </c>
      <c r="L40" s="86">
        <v>42441</v>
      </c>
      <c r="M40" s="86">
        <v>20433.873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6743</v>
      </c>
      <c r="F41" s="86">
        <v>106677</v>
      </c>
      <c r="G41" s="86">
        <v>19715</v>
      </c>
      <c r="H41" s="87">
        <v>2327</v>
      </c>
      <c r="I41" s="86">
        <v>2327</v>
      </c>
      <c r="J41" s="88">
        <v>8425</v>
      </c>
      <c r="K41" s="86">
        <v>7953</v>
      </c>
      <c r="L41" s="86">
        <v>7356.5420000000004</v>
      </c>
      <c r="M41" s="86">
        <v>11050.438725999998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23584</v>
      </c>
      <c r="F42" s="86">
        <v>51404</v>
      </c>
      <c r="G42" s="86">
        <v>53557</v>
      </c>
      <c r="H42" s="87">
        <v>44808</v>
      </c>
      <c r="I42" s="86">
        <v>44919</v>
      </c>
      <c r="J42" s="88">
        <v>57586</v>
      </c>
      <c r="K42" s="86">
        <v>46254</v>
      </c>
      <c r="L42" s="86">
        <v>46805.4</v>
      </c>
      <c r="M42" s="86">
        <v>51351.889199999998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5763</v>
      </c>
      <c r="F43" s="86">
        <v>7123</v>
      </c>
      <c r="G43" s="86">
        <v>10952</v>
      </c>
      <c r="H43" s="87">
        <v>8018</v>
      </c>
      <c r="I43" s="86">
        <v>8018</v>
      </c>
      <c r="J43" s="88">
        <v>23447</v>
      </c>
      <c r="K43" s="86">
        <v>13781</v>
      </c>
      <c r="L43" s="86">
        <v>13693.922</v>
      </c>
      <c r="M43" s="86">
        <v>13323.699865999999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2967</v>
      </c>
      <c r="F44" s="86">
        <v>4222</v>
      </c>
      <c r="G44" s="86">
        <v>4711</v>
      </c>
      <c r="H44" s="87">
        <v>1716</v>
      </c>
      <c r="I44" s="86">
        <v>1716</v>
      </c>
      <c r="J44" s="88">
        <v>13105</v>
      </c>
      <c r="K44" s="86">
        <v>7388</v>
      </c>
      <c r="L44" s="86">
        <v>5948.76</v>
      </c>
      <c r="M44" s="86">
        <v>6264.044280000001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8400</v>
      </c>
      <c r="F45" s="86">
        <v>17801</v>
      </c>
      <c r="G45" s="86">
        <v>12440</v>
      </c>
      <c r="H45" s="87">
        <v>7625</v>
      </c>
      <c r="I45" s="86">
        <v>7625</v>
      </c>
      <c r="J45" s="88">
        <v>992</v>
      </c>
      <c r="K45" s="86">
        <v>11403</v>
      </c>
      <c r="L45" s="86">
        <v>11235.098</v>
      </c>
      <c r="M45" s="86">
        <v>9963.4521939999977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4826</v>
      </c>
      <c r="F46" s="93">
        <v>3305</v>
      </c>
      <c r="G46" s="93">
        <v>981</v>
      </c>
      <c r="H46" s="94">
        <v>0</v>
      </c>
      <c r="I46" s="93">
        <v>0</v>
      </c>
      <c r="J46" s="95">
        <v>81</v>
      </c>
      <c r="K46" s="93">
        <v>90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1107</v>
      </c>
      <c r="F47" s="100">
        <f t="shared" ref="F47:M47" si="3">SUM(F48:F49)</f>
        <v>1704</v>
      </c>
      <c r="G47" s="100">
        <f t="shared" si="3"/>
        <v>1033</v>
      </c>
      <c r="H47" s="101">
        <f t="shared" si="3"/>
        <v>933</v>
      </c>
      <c r="I47" s="100">
        <f t="shared" si="3"/>
        <v>933</v>
      </c>
      <c r="J47" s="102">
        <f t="shared" si="3"/>
        <v>875</v>
      </c>
      <c r="K47" s="100">
        <f t="shared" si="3"/>
        <v>980</v>
      </c>
      <c r="L47" s="100">
        <f t="shared" si="3"/>
        <v>1028</v>
      </c>
      <c r="M47" s="100">
        <f t="shared" si="3"/>
        <v>1082.4839999999999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391</v>
      </c>
      <c r="F48" s="79">
        <v>904</v>
      </c>
      <c r="G48" s="79">
        <v>148</v>
      </c>
      <c r="H48" s="80">
        <v>0</v>
      </c>
      <c r="I48" s="79">
        <v>0</v>
      </c>
      <c r="J48" s="81">
        <v>164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716</v>
      </c>
      <c r="F49" s="93">
        <v>800</v>
      </c>
      <c r="G49" s="93">
        <v>885</v>
      </c>
      <c r="H49" s="94">
        <v>933</v>
      </c>
      <c r="I49" s="93">
        <v>933</v>
      </c>
      <c r="J49" s="95">
        <v>711</v>
      </c>
      <c r="K49" s="93">
        <v>980</v>
      </c>
      <c r="L49" s="93">
        <v>1028</v>
      </c>
      <c r="M49" s="93">
        <v>1082.4839999999999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361313</v>
      </c>
      <c r="F51" s="72">
        <f t="shared" ref="F51:M51" si="4">F52+F59+F62+F63+F64+F72+F73</f>
        <v>391325</v>
      </c>
      <c r="G51" s="72">
        <f t="shared" si="4"/>
        <v>461909</v>
      </c>
      <c r="H51" s="73">
        <f t="shared" si="4"/>
        <v>404715</v>
      </c>
      <c r="I51" s="72">
        <f t="shared" si="4"/>
        <v>362715</v>
      </c>
      <c r="J51" s="74">
        <f t="shared" si="4"/>
        <v>377618</v>
      </c>
      <c r="K51" s="72">
        <f t="shared" si="4"/>
        <v>385220.15</v>
      </c>
      <c r="L51" s="72">
        <f t="shared" si="4"/>
        <v>455722</v>
      </c>
      <c r="M51" s="72">
        <f t="shared" si="4"/>
        <v>500987.26599999995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97</v>
      </c>
      <c r="F52" s="79">
        <f t="shared" ref="F52:M52" si="5">F53+F56</f>
        <v>5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6</v>
      </c>
      <c r="F53" s="93">
        <f t="shared" ref="F53:M53" si="6">SUM(F54:F55)</f>
        <v>5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6</v>
      </c>
      <c r="F55" s="93">
        <v>5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91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91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3037</v>
      </c>
      <c r="F59" s="100">
        <f t="shared" ref="F59:M59" si="8">SUM(F60:F61)</f>
        <v>3635</v>
      </c>
      <c r="G59" s="100">
        <f t="shared" si="8"/>
        <v>3578</v>
      </c>
      <c r="H59" s="101">
        <f t="shared" si="8"/>
        <v>4177</v>
      </c>
      <c r="I59" s="100">
        <f t="shared" si="8"/>
        <v>4177</v>
      </c>
      <c r="J59" s="102">
        <f t="shared" si="8"/>
        <v>4051</v>
      </c>
      <c r="K59" s="100">
        <f t="shared" si="8"/>
        <v>4386</v>
      </c>
      <c r="L59" s="100">
        <f t="shared" si="8"/>
        <v>4587</v>
      </c>
      <c r="M59" s="100">
        <f t="shared" si="8"/>
        <v>4830.1109999999999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3037</v>
      </c>
      <c r="F61" s="93">
        <v>3635</v>
      </c>
      <c r="G61" s="93">
        <v>3578</v>
      </c>
      <c r="H61" s="94">
        <v>4177</v>
      </c>
      <c r="I61" s="93">
        <v>4177</v>
      </c>
      <c r="J61" s="95">
        <v>4051</v>
      </c>
      <c r="K61" s="93">
        <v>4386</v>
      </c>
      <c r="L61" s="93">
        <v>4587</v>
      </c>
      <c r="M61" s="93">
        <v>4830.1109999999999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313437</v>
      </c>
      <c r="F72" s="86">
        <v>343966</v>
      </c>
      <c r="G72" s="86">
        <v>402498</v>
      </c>
      <c r="H72" s="87">
        <v>366505</v>
      </c>
      <c r="I72" s="86">
        <v>324505</v>
      </c>
      <c r="J72" s="88">
        <v>323503</v>
      </c>
      <c r="K72" s="86">
        <v>345875.15</v>
      </c>
      <c r="L72" s="86">
        <v>414485</v>
      </c>
      <c r="M72" s="86">
        <v>457564.70499999996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44742</v>
      </c>
      <c r="F73" s="86">
        <f t="shared" ref="F73:M73" si="12">SUM(F74:F75)</f>
        <v>43719</v>
      </c>
      <c r="G73" s="86">
        <f t="shared" si="12"/>
        <v>55833</v>
      </c>
      <c r="H73" s="87">
        <f t="shared" si="12"/>
        <v>34033</v>
      </c>
      <c r="I73" s="86">
        <f t="shared" si="12"/>
        <v>34033</v>
      </c>
      <c r="J73" s="88">
        <f t="shared" si="12"/>
        <v>50064</v>
      </c>
      <c r="K73" s="86">
        <f t="shared" si="12"/>
        <v>34959</v>
      </c>
      <c r="L73" s="86">
        <f t="shared" si="12"/>
        <v>36650</v>
      </c>
      <c r="M73" s="86">
        <f t="shared" si="12"/>
        <v>38592.449999999997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5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44742</v>
      </c>
      <c r="F75" s="93">
        <v>43714</v>
      </c>
      <c r="G75" s="93">
        <v>55833</v>
      </c>
      <c r="H75" s="94">
        <v>34033</v>
      </c>
      <c r="I75" s="93">
        <v>34033</v>
      </c>
      <c r="J75" s="95">
        <v>50064</v>
      </c>
      <c r="K75" s="93">
        <v>34959</v>
      </c>
      <c r="L75" s="93">
        <v>36650</v>
      </c>
      <c r="M75" s="93">
        <v>38592.449999999997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109155</v>
      </c>
      <c r="F77" s="72">
        <f t="shared" ref="F77:M77" si="13">F78+F81+F84+F85+F86+F87+F88</f>
        <v>297492</v>
      </c>
      <c r="G77" s="72">
        <f t="shared" si="13"/>
        <v>258990</v>
      </c>
      <c r="H77" s="73">
        <f t="shared" si="13"/>
        <v>297232</v>
      </c>
      <c r="I77" s="72">
        <f t="shared" si="13"/>
        <v>352846</v>
      </c>
      <c r="J77" s="74">
        <f t="shared" si="13"/>
        <v>351270</v>
      </c>
      <c r="K77" s="72">
        <f t="shared" si="13"/>
        <v>321865</v>
      </c>
      <c r="L77" s="72">
        <f t="shared" si="13"/>
        <v>336290.52799999999</v>
      </c>
      <c r="M77" s="72">
        <f t="shared" si="13"/>
        <v>7591.632983999998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99642</v>
      </c>
      <c r="F78" s="100">
        <f t="shared" ref="F78:M78" si="14">SUM(F79:F80)</f>
        <v>284539</v>
      </c>
      <c r="G78" s="100">
        <f t="shared" si="14"/>
        <v>231265</v>
      </c>
      <c r="H78" s="101">
        <f t="shared" si="14"/>
        <v>295036</v>
      </c>
      <c r="I78" s="100">
        <f t="shared" si="14"/>
        <v>342557</v>
      </c>
      <c r="J78" s="102">
        <f t="shared" si="14"/>
        <v>336518</v>
      </c>
      <c r="K78" s="100">
        <f t="shared" si="14"/>
        <v>315518</v>
      </c>
      <c r="L78" s="100">
        <f t="shared" si="14"/>
        <v>330274</v>
      </c>
      <c r="M78" s="100">
        <f t="shared" si="14"/>
        <v>1256.2289999999998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99511</v>
      </c>
      <c r="F79" s="79">
        <v>284539</v>
      </c>
      <c r="G79" s="79">
        <v>231263</v>
      </c>
      <c r="H79" s="80">
        <v>293934</v>
      </c>
      <c r="I79" s="79">
        <v>342548</v>
      </c>
      <c r="J79" s="81">
        <v>322569</v>
      </c>
      <c r="K79" s="79">
        <v>314381</v>
      </c>
      <c r="L79" s="79">
        <v>329081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131</v>
      </c>
      <c r="F80" s="93">
        <v>0</v>
      </c>
      <c r="G80" s="93">
        <v>2</v>
      </c>
      <c r="H80" s="94">
        <v>1102</v>
      </c>
      <c r="I80" s="93">
        <v>9</v>
      </c>
      <c r="J80" s="95">
        <v>13949</v>
      </c>
      <c r="K80" s="93">
        <v>1137</v>
      </c>
      <c r="L80" s="93">
        <v>1193</v>
      </c>
      <c r="M80" s="93">
        <v>1256.2289999999998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9513</v>
      </c>
      <c r="F81" s="86">
        <f t="shared" ref="F81:M81" si="15">SUM(F82:F83)</f>
        <v>12953</v>
      </c>
      <c r="G81" s="86">
        <f t="shared" si="15"/>
        <v>27725</v>
      </c>
      <c r="H81" s="87">
        <f t="shared" si="15"/>
        <v>2196</v>
      </c>
      <c r="I81" s="86">
        <f t="shared" si="15"/>
        <v>10289</v>
      </c>
      <c r="J81" s="88">
        <f t="shared" si="15"/>
        <v>14752</v>
      </c>
      <c r="K81" s="86">
        <f t="shared" si="15"/>
        <v>6347</v>
      </c>
      <c r="L81" s="86">
        <f t="shared" si="15"/>
        <v>6016.5280000000002</v>
      </c>
      <c r="M81" s="86">
        <f t="shared" si="15"/>
        <v>6335.4039839999987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2667</v>
      </c>
      <c r="F82" s="79">
        <v>58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6846</v>
      </c>
      <c r="F83" s="93">
        <v>12895</v>
      </c>
      <c r="G83" s="93">
        <v>27725</v>
      </c>
      <c r="H83" s="94">
        <v>2196</v>
      </c>
      <c r="I83" s="93">
        <v>10289</v>
      </c>
      <c r="J83" s="95">
        <v>14752</v>
      </c>
      <c r="K83" s="93">
        <v>6347</v>
      </c>
      <c r="L83" s="93">
        <v>6016.5280000000002</v>
      </c>
      <c r="M83" s="93">
        <v>6335.4039839999987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20392</v>
      </c>
      <c r="F90" s="72">
        <v>6</v>
      </c>
      <c r="G90" s="72">
        <v>1441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3418734</v>
      </c>
      <c r="F92" s="46">
        <f t="shared" ref="F92:M92" si="16">F4+F51+F77+F90</f>
        <v>4077770</v>
      </c>
      <c r="G92" s="46">
        <f t="shared" si="16"/>
        <v>4233621</v>
      </c>
      <c r="H92" s="47">
        <f t="shared" si="16"/>
        <v>4448073</v>
      </c>
      <c r="I92" s="46">
        <f t="shared" si="16"/>
        <v>4527959</v>
      </c>
      <c r="J92" s="48">
        <f t="shared" si="16"/>
        <v>4575151</v>
      </c>
      <c r="K92" s="46">
        <f t="shared" si="16"/>
        <v>4744332.625</v>
      </c>
      <c r="L92" s="46">
        <f t="shared" si="16"/>
        <v>5042790.17</v>
      </c>
      <c r="M92" s="46">
        <f t="shared" si="16"/>
        <v>4942548.6440099999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122</v>
      </c>
      <c r="G3" s="17" t="s">
        <v>158</v>
      </c>
      <c r="H3" s="173" t="s">
        <v>123</v>
      </c>
      <c r="I3" s="174"/>
      <c r="J3" s="175"/>
      <c r="K3" s="17" t="s">
        <v>124</v>
      </c>
      <c r="L3" s="17" t="s">
        <v>156</v>
      </c>
      <c r="M3" s="17" t="s">
        <v>155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345415</v>
      </c>
      <c r="F4" s="72">
        <f t="shared" ref="F4:M4" si="0">F5+F8+F47</f>
        <v>429801</v>
      </c>
      <c r="G4" s="72">
        <f t="shared" si="0"/>
        <v>449383</v>
      </c>
      <c r="H4" s="73">
        <f t="shared" si="0"/>
        <v>443240</v>
      </c>
      <c r="I4" s="72">
        <f t="shared" si="0"/>
        <v>480553</v>
      </c>
      <c r="J4" s="74">
        <f t="shared" si="0"/>
        <v>511264</v>
      </c>
      <c r="K4" s="72">
        <f t="shared" si="0"/>
        <v>533437</v>
      </c>
      <c r="L4" s="72">
        <f t="shared" si="0"/>
        <v>567711</v>
      </c>
      <c r="M4" s="72">
        <f t="shared" si="0"/>
        <v>655450.68299999996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240572</v>
      </c>
      <c r="F5" s="100">
        <f t="shared" ref="F5:M5" si="1">SUM(F6:F7)</f>
        <v>266678</v>
      </c>
      <c r="G5" s="100">
        <f t="shared" si="1"/>
        <v>308440</v>
      </c>
      <c r="H5" s="101">
        <f t="shared" si="1"/>
        <v>315555</v>
      </c>
      <c r="I5" s="100">
        <f t="shared" si="1"/>
        <v>354757</v>
      </c>
      <c r="J5" s="102">
        <f t="shared" si="1"/>
        <v>371169</v>
      </c>
      <c r="K5" s="100">
        <f t="shared" si="1"/>
        <v>385763</v>
      </c>
      <c r="L5" s="100">
        <f t="shared" si="1"/>
        <v>420583</v>
      </c>
      <c r="M5" s="100">
        <f t="shared" si="1"/>
        <v>502471.89899999998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209102</v>
      </c>
      <c r="F6" s="79">
        <v>232432</v>
      </c>
      <c r="G6" s="79">
        <v>267769</v>
      </c>
      <c r="H6" s="80">
        <v>278975</v>
      </c>
      <c r="I6" s="79">
        <v>318177</v>
      </c>
      <c r="J6" s="81">
        <v>334589</v>
      </c>
      <c r="K6" s="79">
        <v>334943</v>
      </c>
      <c r="L6" s="79">
        <v>364770</v>
      </c>
      <c r="M6" s="79">
        <v>431690.81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31470</v>
      </c>
      <c r="F7" s="93">
        <v>34246</v>
      </c>
      <c r="G7" s="93">
        <v>40671</v>
      </c>
      <c r="H7" s="94">
        <v>36580</v>
      </c>
      <c r="I7" s="93">
        <v>36580</v>
      </c>
      <c r="J7" s="95">
        <v>36580</v>
      </c>
      <c r="K7" s="93">
        <v>50820</v>
      </c>
      <c r="L7" s="93">
        <v>55813</v>
      </c>
      <c r="M7" s="93">
        <v>70781.088999999993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104789</v>
      </c>
      <c r="F8" s="100">
        <f t="shared" ref="F8:M8" si="2">SUM(F9:F46)</f>
        <v>163040</v>
      </c>
      <c r="G8" s="100">
        <f t="shared" si="2"/>
        <v>140834</v>
      </c>
      <c r="H8" s="101">
        <f t="shared" si="2"/>
        <v>127685</v>
      </c>
      <c r="I8" s="100">
        <f t="shared" si="2"/>
        <v>125796</v>
      </c>
      <c r="J8" s="102">
        <f t="shared" si="2"/>
        <v>140038</v>
      </c>
      <c r="K8" s="100">
        <f t="shared" si="2"/>
        <v>147674</v>
      </c>
      <c r="L8" s="100">
        <f t="shared" si="2"/>
        <v>147128</v>
      </c>
      <c r="M8" s="100">
        <f t="shared" si="2"/>
        <v>152978.78399999999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296</v>
      </c>
      <c r="F9" s="79">
        <v>288</v>
      </c>
      <c r="G9" s="79">
        <v>320</v>
      </c>
      <c r="H9" s="80">
        <v>213</v>
      </c>
      <c r="I9" s="79">
        <v>213</v>
      </c>
      <c r="J9" s="81">
        <v>261</v>
      </c>
      <c r="K9" s="79">
        <v>301</v>
      </c>
      <c r="L9" s="79">
        <v>311</v>
      </c>
      <c r="M9" s="79">
        <v>327.483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4877</v>
      </c>
      <c r="F10" s="86">
        <v>6735</v>
      </c>
      <c r="G10" s="86">
        <v>2879</v>
      </c>
      <c r="H10" s="87">
        <v>3475</v>
      </c>
      <c r="I10" s="86">
        <v>3475</v>
      </c>
      <c r="J10" s="88">
        <v>2157</v>
      </c>
      <c r="K10" s="86">
        <v>4830</v>
      </c>
      <c r="L10" s="86">
        <v>4998</v>
      </c>
      <c r="M10" s="86">
        <v>5262.8940000000002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765</v>
      </c>
      <c r="F11" s="86">
        <v>2279</v>
      </c>
      <c r="G11" s="86">
        <v>563</v>
      </c>
      <c r="H11" s="87">
        <v>1504</v>
      </c>
      <c r="I11" s="86">
        <v>1504</v>
      </c>
      <c r="J11" s="88">
        <v>184</v>
      </c>
      <c r="K11" s="86">
        <v>1202</v>
      </c>
      <c r="L11" s="86">
        <v>1277</v>
      </c>
      <c r="M11" s="86">
        <v>1344.6809999999998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7209</v>
      </c>
      <c r="F12" s="86">
        <v>7993</v>
      </c>
      <c r="G12" s="86">
        <v>7306</v>
      </c>
      <c r="H12" s="87">
        <v>7350</v>
      </c>
      <c r="I12" s="86">
        <v>7350</v>
      </c>
      <c r="J12" s="88">
        <v>7638</v>
      </c>
      <c r="K12" s="86">
        <v>8012</v>
      </c>
      <c r="L12" s="86">
        <v>8367</v>
      </c>
      <c r="M12" s="86">
        <v>8810.4509999999991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548</v>
      </c>
      <c r="F13" s="86">
        <v>844</v>
      </c>
      <c r="G13" s="86">
        <v>938</v>
      </c>
      <c r="H13" s="87">
        <v>1780</v>
      </c>
      <c r="I13" s="86">
        <v>1780</v>
      </c>
      <c r="J13" s="88">
        <v>624</v>
      </c>
      <c r="K13" s="86">
        <v>3030</v>
      </c>
      <c r="L13" s="86">
        <v>3123</v>
      </c>
      <c r="M13" s="86">
        <v>3288.5189999999998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4392</v>
      </c>
      <c r="F14" s="86">
        <v>8261</v>
      </c>
      <c r="G14" s="86">
        <v>10576</v>
      </c>
      <c r="H14" s="87">
        <v>5726</v>
      </c>
      <c r="I14" s="86">
        <v>5726</v>
      </c>
      <c r="J14" s="88">
        <v>6844</v>
      </c>
      <c r="K14" s="86">
        <v>6768</v>
      </c>
      <c r="L14" s="86">
        <v>6854</v>
      </c>
      <c r="M14" s="86">
        <v>7217.2619999999988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7045</v>
      </c>
      <c r="F15" s="86">
        <v>7753</v>
      </c>
      <c r="G15" s="86">
        <v>6512</v>
      </c>
      <c r="H15" s="87">
        <v>6552</v>
      </c>
      <c r="I15" s="86">
        <v>6552</v>
      </c>
      <c r="J15" s="88">
        <v>5902</v>
      </c>
      <c r="K15" s="86">
        <v>7800</v>
      </c>
      <c r="L15" s="86">
        <v>8119</v>
      </c>
      <c r="M15" s="86">
        <v>8549.3070000000007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1677</v>
      </c>
      <c r="F16" s="86">
        <v>4018</v>
      </c>
      <c r="G16" s="86">
        <v>2596</v>
      </c>
      <c r="H16" s="87">
        <v>2282</v>
      </c>
      <c r="I16" s="86">
        <v>2282</v>
      </c>
      <c r="J16" s="88">
        <v>2277</v>
      </c>
      <c r="K16" s="86">
        <v>5802</v>
      </c>
      <c r="L16" s="86">
        <v>6069</v>
      </c>
      <c r="M16" s="86">
        <v>6390.6570000000002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246</v>
      </c>
      <c r="F21" s="86">
        <v>1502</v>
      </c>
      <c r="G21" s="86">
        <v>473</v>
      </c>
      <c r="H21" s="87">
        <v>1216</v>
      </c>
      <c r="I21" s="86">
        <v>1216</v>
      </c>
      <c r="J21" s="88">
        <v>1246</v>
      </c>
      <c r="K21" s="86">
        <v>1530</v>
      </c>
      <c r="L21" s="86">
        <v>1589</v>
      </c>
      <c r="M21" s="86">
        <v>1673.2169999999999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496</v>
      </c>
      <c r="F22" s="86">
        <v>4030</v>
      </c>
      <c r="G22" s="86">
        <v>151</v>
      </c>
      <c r="H22" s="87">
        <v>355</v>
      </c>
      <c r="I22" s="86">
        <v>355</v>
      </c>
      <c r="J22" s="88">
        <v>164</v>
      </c>
      <c r="K22" s="86">
        <v>480</v>
      </c>
      <c r="L22" s="86">
        <v>498</v>
      </c>
      <c r="M22" s="86">
        <v>524.39400000000001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4790</v>
      </c>
      <c r="F23" s="86">
        <v>6141</v>
      </c>
      <c r="G23" s="86">
        <v>7351</v>
      </c>
      <c r="H23" s="87">
        <v>24373</v>
      </c>
      <c r="I23" s="86">
        <v>23573</v>
      </c>
      <c r="J23" s="88">
        <v>12591</v>
      </c>
      <c r="K23" s="86">
        <v>14156</v>
      </c>
      <c r="L23" s="86">
        <v>14817</v>
      </c>
      <c r="M23" s="86">
        <v>15602.300999999999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202</v>
      </c>
      <c r="F24" s="86">
        <v>301</v>
      </c>
      <c r="G24" s="86">
        <v>337</v>
      </c>
      <c r="H24" s="87">
        <v>250</v>
      </c>
      <c r="I24" s="86">
        <v>250</v>
      </c>
      <c r="J24" s="88">
        <v>381</v>
      </c>
      <c r="K24" s="86">
        <v>0</v>
      </c>
      <c r="L24" s="86">
        <v>13</v>
      </c>
      <c r="M24" s="86">
        <v>13.689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151</v>
      </c>
      <c r="K25" s="86">
        <v>260</v>
      </c>
      <c r="L25" s="86">
        <v>260</v>
      </c>
      <c r="M25" s="86">
        <v>273.77999999999997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5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50</v>
      </c>
      <c r="F29" s="86">
        <v>14</v>
      </c>
      <c r="G29" s="86">
        <v>17</v>
      </c>
      <c r="H29" s="87">
        <v>265</v>
      </c>
      <c r="I29" s="86">
        <v>265</v>
      </c>
      <c r="J29" s="88">
        <v>0</v>
      </c>
      <c r="K29" s="86">
        <v>279</v>
      </c>
      <c r="L29" s="86">
        <v>293</v>
      </c>
      <c r="M29" s="86">
        <v>308.529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690</v>
      </c>
      <c r="F30" s="86">
        <v>3535</v>
      </c>
      <c r="G30" s="86">
        <v>5184</v>
      </c>
      <c r="H30" s="87">
        <v>2132</v>
      </c>
      <c r="I30" s="86">
        <v>2132</v>
      </c>
      <c r="J30" s="88">
        <v>1100</v>
      </c>
      <c r="K30" s="86">
        <v>1450</v>
      </c>
      <c r="L30" s="86">
        <v>1554</v>
      </c>
      <c r="M30" s="86">
        <v>715.36199999999997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12526</v>
      </c>
      <c r="F31" s="86">
        <v>17220</v>
      </c>
      <c r="G31" s="86">
        <v>1606</v>
      </c>
      <c r="H31" s="87">
        <v>5536</v>
      </c>
      <c r="I31" s="86">
        <v>5536</v>
      </c>
      <c r="J31" s="88">
        <v>205</v>
      </c>
      <c r="K31" s="86">
        <v>1600</v>
      </c>
      <c r="L31" s="86">
        <v>1741</v>
      </c>
      <c r="M31" s="86">
        <v>1833.2729999999999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96</v>
      </c>
      <c r="F32" s="86">
        <v>119</v>
      </c>
      <c r="G32" s="86">
        <v>780</v>
      </c>
      <c r="H32" s="87">
        <v>151</v>
      </c>
      <c r="I32" s="86">
        <v>151</v>
      </c>
      <c r="J32" s="88">
        <v>20</v>
      </c>
      <c r="K32" s="86">
        <v>192</v>
      </c>
      <c r="L32" s="86">
        <v>199</v>
      </c>
      <c r="M32" s="86">
        <v>349.54699999999997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20</v>
      </c>
      <c r="H33" s="87">
        <v>21</v>
      </c>
      <c r="I33" s="86">
        <v>21</v>
      </c>
      <c r="J33" s="88">
        <v>0</v>
      </c>
      <c r="K33" s="86">
        <v>22</v>
      </c>
      <c r="L33" s="86">
        <v>23</v>
      </c>
      <c r="M33" s="86">
        <v>30.218999999999998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979</v>
      </c>
      <c r="H36" s="87">
        <v>0</v>
      </c>
      <c r="I36" s="86">
        <v>0</v>
      </c>
      <c r="J36" s="88">
        <v>29</v>
      </c>
      <c r="K36" s="86">
        <v>0</v>
      </c>
      <c r="L36" s="86">
        <v>0</v>
      </c>
      <c r="M36" s="86">
        <v>700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384</v>
      </c>
      <c r="F37" s="86">
        <v>419</v>
      </c>
      <c r="G37" s="86">
        <v>0</v>
      </c>
      <c r="H37" s="87">
        <v>653</v>
      </c>
      <c r="I37" s="86">
        <v>653</v>
      </c>
      <c r="J37" s="88">
        <v>1489</v>
      </c>
      <c r="K37" s="86">
        <v>1500</v>
      </c>
      <c r="L37" s="86">
        <v>1532</v>
      </c>
      <c r="M37" s="86">
        <v>981.19599999999991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4234</v>
      </c>
      <c r="F38" s="86">
        <v>7740</v>
      </c>
      <c r="G38" s="86">
        <v>7223</v>
      </c>
      <c r="H38" s="87">
        <v>6916</v>
      </c>
      <c r="I38" s="86">
        <v>6916</v>
      </c>
      <c r="J38" s="88">
        <v>3312</v>
      </c>
      <c r="K38" s="86">
        <v>9382</v>
      </c>
      <c r="L38" s="86">
        <v>7701</v>
      </c>
      <c r="M38" s="86">
        <v>7634.1529999999993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11641</v>
      </c>
      <c r="F39" s="86">
        <v>10628</v>
      </c>
      <c r="G39" s="86">
        <v>6417</v>
      </c>
      <c r="H39" s="87">
        <v>12172</v>
      </c>
      <c r="I39" s="86">
        <v>7172</v>
      </c>
      <c r="J39" s="88">
        <v>7546</v>
      </c>
      <c r="K39" s="86">
        <v>10150</v>
      </c>
      <c r="L39" s="86">
        <v>10588</v>
      </c>
      <c r="M39" s="86">
        <v>7986.1639999999989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14960</v>
      </c>
      <c r="F40" s="86">
        <v>16170</v>
      </c>
      <c r="G40" s="86">
        <v>16142</v>
      </c>
      <c r="H40" s="87">
        <v>14885</v>
      </c>
      <c r="I40" s="86">
        <v>14885</v>
      </c>
      <c r="J40" s="88">
        <v>16595</v>
      </c>
      <c r="K40" s="86">
        <v>15746</v>
      </c>
      <c r="L40" s="86">
        <v>16484</v>
      </c>
      <c r="M40" s="86">
        <v>14937.652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4020</v>
      </c>
      <c r="F41" s="86">
        <v>7222</v>
      </c>
      <c r="G41" s="86">
        <v>7966</v>
      </c>
      <c r="H41" s="87">
        <v>347</v>
      </c>
      <c r="I41" s="86">
        <v>347</v>
      </c>
      <c r="J41" s="88">
        <v>4291</v>
      </c>
      <c r="K41" s="86">
        <v>4950</v>
      </c>
      <c r="L41" s="86">
        <v>4593</v>
      </c>
      <c r="M41" s="86">
        <v>8422.4290000000001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16211</v>
      </c>
      <c r="F42" s="86">
        <v>32172</v>
      </c>
      <c r="G42" s="86">
        <v>34944</v>
      </c>
      <c r="H42" s="87">
        <v>26777</v>
      </c>
      <c r="I42" s="86">
        <v>30688</v>
      </c>
      <c r="J42" s="88">
        <v>41556</v>
      </c>
      <c r="K42" s="86">
        <v>33691</v>
      </c>
      <c r="L42" s="86">
        <v>34976</v>
      </c>
      <c r="M42" s="86">
        <v>39157.727999999996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783</v>
      </c>
      <c r="F43" s="86">
        <v>3152</v>
      </c>
      <c r="G43" s="86">
        <v>5773</v>
      </c>
      <c r="H43" s="87">
        <v>229</v>
      </c>
      <c r="I43" s="86">
        <v>229</v>
      </c>
      <c r="J43" s="88">
        <v>19466</v>
      </c>
      <c r="K43" s="86">
        <v>6472</v>
      </c>
      <c r="L43" s="86">
        <v>5428</v>
      </c>
      <c r="M43" s="86">
        <v>4619.6839999999993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1067</v>
      </c>
      <c r="F44" s="86">
        <v>2627</v>
      </c>
      <c r="G44" s="86">
        <v>3303</v>
      </c>
      <c r="H44" s="87">
        <v>868</v>
      </c>
      <c r="I44" s="86">
        <v>868</v>
      </c>
      <c r="J44" s="88">
        <v>3774</v>
      </c>
      <c r="K44" s="86">
        <v>6103</v>
      </c>
      <c r="L44" s="86">
        <v>3766</v>
      </c>
      <c r="M44" s="86">
        <v>3965.598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5584</v>
      </c>
      <c r="F45" s="86">
        <v>11872</v>
      </c>
      <c r="G45" s="86">
        <v>10381</v>
      </c>
      <c r="H45" s="87">
        <v>1657</v>
      </c>
      <c r="I45" s="86">
        <v>1657</v>
      </c>
      <c r="J45" s="88">
        <v>235</v>
      </c>
      <c r="K45" s="86">
        <v>1876</v>
      </c>
      <c r="L45" s="86">
        <v>1955</v>
      </c>
      <c r="M45" s="86">
        <v>2058.6149999999998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97</v>
      </c>
      <c r="H46" s="94">
        <v>0</v>
      </c>
      <c r="I46" s="93">
        <v>0</v>
      </c>
      <c r="J46" s="95">
        <v>0</v>
      </c>
      <c r="K46" s="93">
        <v>90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54</v>
      </c>
      <c r="F47" s="100">
        <f t="shared" ref="F47:M47" si="3">SUM(F48:F49)</f>
        <v>83</v>
      </c>
      <c r="G47" s="100">
        <f t="shared" si="3"/>
        <v>109</v>
      </c>
      <c r="H47" s="101">
        <f t="shared" si="3"/>
        <v>0</v>
      </c>
      <c r="I47" s="100">
        <f t="shared" si="3"/>
        <v>0</v>
      </c>
      <c r="J47" s="102">
        <f t="shared" si="3"/>
        <v>57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54</v>
      </c>
      <c r="F48" s="79">
        <v>83</v>
      </c>
      <c r="G48" s="79">
        <v>109</v>
      </c>
      <c r="H48" s="80">
        <v>0</v>
      </c>
      <c r="I48" s="79">
        <v>0</v>
      </c>
      <c r="J48" s="81">
        <v>57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6149</v>
      </c>
      <c r="F51" s="72">
        <f t="shared" ref="F51:M51" si="4">F52+F59+F62+F63+F64+F72+F73</f>
        <v>6640</v>
      </c>
      <c r="G51" s="72">
        <f t="shared" si="4"/>
        <v>15644</v>
      </c>
      <c r="H51" s="73">
        <f t="shared" si="4"/>
        <v>4570</v>
      </c>
      <c r="I51" s="72">
        <f t="shared" si="4"/>
        <v>4570</v>
      </c>
      <c r="J51" s="74">
        <f t="shared" si="4"/>
        <v>7152</v>
      </c>
      <c r="K51" s="72">
        <f t="shared" si="4"/>
        <v>5055</v>
      </c>
      <c r="L51" s="72">
        <f t="shared" si="4"/>
        <v>5311</v>
      </c>
      <c r="M51" s="72">
        <f t="shared" si="4"/>
        <v>5592.4830000000002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5</v>
      </c>
      <c r="F52" s="79">
        <f t="shared" ref="F52:M52" si="5">F53+F56</f>
        <v>4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5</v>
      </c>
      <c r="F53" s="93">
        <f t="shared" ref="F53:M53" si="6">SUM(F54:F55)</f>
        <v>4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5</v>
      </c>
      <c r="F55" s="93">
        <v>4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1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1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2482</v>
      </c>
      <c r="H72" s="87">
        <v>0</v>
      </c>
      <c r="I72" s="86">
        <v>0</v>
      </c>
      <c r="J72" s="88">
        <v>78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6144</v>
      </c>
      <c r="F73" s="86">
        <f t="shared" ref="F73:M73" si="12">SUM(F74:F75)</f>
        <v>6636</v>
      </c>
      <c r="G73" s="86">
        <f t="shared" si="12"/>
        <v>13162</v>
      </c>
      <c r="H73" s="87">
        <f t="shared" si="12"/>
        <v>4570</v>
      </c>
      <c r="I73" s="86">
        <f t="shared" si="12"/>
        <v>4570</v>
      </c>
      <c r="J73" s="88">
        <f t="shared" si="12"/>
        <v>7073</v>
      </c>
      <c r="K73" s="86">
        <f t="shared" si="12"/>
        <v>5055</v>
      </c>
      <c r="L73" s="86">
        <f t="shared" si="12"/>
        <v>5311</v>
      </c>
      <c r="M73" s="86">
        <f t="shared" si="12"/>
        <v>5592.4830000000002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6144</v>
      </c>
      <c r="F75" s="93">
        <v>6636</v>
      </c>
      <c r="G75" s="93">
        <v>13162</v>
      </c>
      <c r="H75" s="94">
        <v>4570</v>
      </c>
      <c r="I75" s="93">
        <v>4570</v>
      </c>
      <c r="J75" s="95">
        <v>7073</v>
      </c>
      <c r="K75" s="93">
        <v>5055</v>
      </c>
      <c r="L75" s="93">
        <v>5311</v>
      </c>
      <c r="M75" s="93">
        <v>5592.4830000000002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6086</v>
      </c>
      <c r="F77" s="72">
        <f t="shared" ref="F77:M77" si="13">F78+F81+F84+F85+F86+F87+F88</f>
        <v>5062</v>
      </c>
      <c r="G77" s="72">
        <f t="shared" si="13"/>
        <v>10375</v>
      </c>
      <c r="H77" s="73">
        <f t="shared" si="13"/>
        <v>1039</v>
      </c>
      <c r="I77" s="72">
        <f t="shared" si="13"/>
        <v>6039</v>
      </c>
      <c r="J77" s="74">
        <f t="shared" si="13"/>
        <v>6518</v>
      </c>
      <c r="K77" s="72">
        <f t="shared" si="13"/>
        <v>30</v>
      </c>
      <c r="L77" s="72">
        <f t="shared" si="13"/>
        <v>10</v>
      </c>
      <c r="M77" s="72">
        <f t="shared" si="13"/>
        <v>10.53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13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9</v>
      </c>
      <c r="I78" s="100">
        <f t="shared" si="14"/>
        <v>9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13</v>
      </c>
      <c r="F80" s="93">
        <v>0</v>
      </c>
      <c r="G80" s="93">
        <v>0</v>
      </c>
      <c r="H80" s="94">
        <v>9</v>
      </c>
      <c r="I80" s="93">
        <v>9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6073</v>
      </c>
      <c r="F81" s="86">
        <f t="shared" ref="F81:M81" si="15">SUM(F82:F83)</f>
        <v>5062</v>
      </c>
      <c r="G81" s="86">
        <f t="shared" si="15"/>
        <v>10375</v>
      </c>
      <c r="H81" s="87">
        <f t="shared" si="15"/>
        <v>1030</v>
      </c>
      <c r="I81" s="86">
        <f t="shared" si="15"/>
        <v>6030</v>
      </c>
      <c r="J81" s="88">
        <f t="shared" si="15"/>
        <v>6518</v>
      </c>
      <c r="K81" s="86">
        <f t="shared" si="15"/>
        <v>30</v>
      </c>
      <c r="L81" s="86">
        <f t="shared" si="15"/>
        <v>10</v>
      </c>
      <c r="M81" s="86">
        <f t="shared" si="15"/>
        <v>10.53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2420</v>
      </c>
      <c r="F82" s="79">
        <v>58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3653</v>
      </c>
      <c r="F83" s="93">
        <v>5004</v>
      </c>
      <c r="G83" s="93">
        <v>10375</v>
      </c>
      <c r="H83" s="94">
        <v>1030</v>
      </c>
      <c r="I83" s="93">
        <v>6030</v>
      </c>
      <c r="J83" s="95">
        <v>6518</v>
      </c>
      <c r="K83" s="93">
        <v>30</v>
      </c>
      <c r="L83" s="93">
        <v>10</v>
      </c>
      <c r="M83" s="93">
        <v>10.53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357650</v>
      </c>
      <c r="F92" s="46">
        <f t="shared" ref="F92:M92" si="16">F4+F51+F77+F90</f>
        <v>441503</v>
      </c>
      <c r="G92" s="46">
        <f t="shared" si="16"/>
        <v>475402</v>
      </c>
      <c r="H92" s="47">
        <f t="shared" si="16"/>
        <v>448849</v>
      </c>
      <c r="I92" s="46">
        <f t="shared" si="16"/>
        <v>491162</v>
      </c>
      <c r="J92" s="48">
        <f t="shared" si="16"/>
        <v>524934</v>
      </c>
      <c r="K92" s="46">
        <f t="shared" si="16"/>
        <v>538522</v>
      </c>
      <c r="L92" s="46">
        <f t="shared" si="16"/>
        <v>573032</v>
      </c>
      <c r="M92" s="46">
        <f t="shared" si="16"/>
        <v>661053.696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122</v>
      </c>
      <c r="G3" s="17" t="s">
        <v>158</v>
      </c>
      <c r="H3" s="173" t="s">
        <v>123</v>
      </c>
      <c r="I3" s="174"/>
      <c r="J3" s="175"/>
      <c r="K3" s="17" t="s">
        <v>124</v>
      </c>
      <c r="L3" s="17" t="s">
        <v>156</v>
      </c>
      <c r="M3" s="17" t="s">
        <v>155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2354794</v>
      </c>
      <c r="F4" s="72">
        <f t="shared" ref="F4:M4" si="0">F5+F8+F47</f>
        <v>2672325</v>
      </c>
      <c r="G4" s="72">
        <f t="shared" si="0"/>
        <v>2778112</v>
      </c>
      <c r="H4" s="73">
        <f t="shared" si="0"/>
        <v>2976399</v>
      </c>
      <c r="I4" s="72">
        <f t="shared" si="0"/>
        <v>2990167</v>
      </c>
      <c r="J4" s="74">
        <f t="shared" si="0"/>
        <v>2993238</v>
      </c>
      <c r="K4" s="72">
        <f t="shared" si="0"/>
        <v>3140659</v>
      </c>
      <c r="L4" s="72">
        <f t="shared" si="0"/>
        <v>3301676</v>
      </c>
      <c r="M4" s="72">
        <f t="shared" si="0"/>
        <v>3401677.8279999997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2302299</v>
      </c>
      <c r="F5" s="100">
        <f t="shared" ref="F5:M5" si="1">SUM(F6:F7)</f>
        <v>2493649</v>
      </c>
      <c r="G5" s="100">
        <f t="shared" si="1"/>
        <v>2657160</v>
      </c>
      <c r="H5" s="101">
        <f t="shared" si="1"/>
        <v>2867772</v>
      </c>
      <c r="I5" s="100">
        <f t="shared" si="1"/>
        <v>2881540</v>
      </c>
      <c r="J5" s="102">
        <f t="shared" si="1"/>
        <v>2872015</v>
      </c>
      <c r="K5" s="100">
        <f t="shared" si="1"/>
        <v>3056332</v>
      </c>
      <c r="L5" s="100">
        <f t="shared" si="1"/>
        <v>3209797</v>
      </c>
      <c r="M5" s="100">
        <f t="shared" si="1"/>
        <v>3307351.2409999995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1994893</v>
      </c>
      <c r="F6" s="79">
        <v>2156641</v>
      </c>
      <c r="G6" s="79">
        <v>2306824</v>
      </c>
      <c r="H6" s="80">
        <v>2417212</v>
      </c>
      <c r="I6" s="79">
        <v>2430980</v>
      </c>
      <c r="J6" s="81">
        <v>2435438</v>
      </c>
      <c r="K6" s="79">
        <v>2605012</v>
      </c>
      <c r="L6" s="79">
        <v>2736730</v>
      </c>
      <c r="M6" s="79">
        <v>2815211.6899999995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307406</v>
      </c>
      <c r="F7" s="93">
        <v>337008</v>
      </c>
      <c r="G7" s="93">
        <v>350336</v>
      </c>
      <c r="H7" s="94">
        <v>450560</v>
      </c>
      <c r="I7" s="93">
        <v>450560</v>
      </c>
      <c r="J7" s="95">
        <v>436577</v>
      </c>
      <c r="K7" s="93">
        <v>451320</v>
      </c>
      <c r="L7" s="93">
        <v>473067</v>
      </c>
      <c r="M7" s="93">
        <v>492139.55099999998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51706</v>
      </c>
      <c r="F8" s="100">
        <f t="shared" ref="F8:M8" si="2">SUM(F9:F46)</f>
        <v>177063</v>
      </c>
      <c r="G8" s="100">
        <f t="shared" si="2"/>
        <v>120046</v>
      </c>
      <c r="H8" s="101">
        <f t="shared" si="2"/>
        <v>107694</v>
      </c>
      <c r="I8" s="100">
        <f t="shared" si="2"/>
        <v>107694</v>
      </c>
      <c r="J8" s="102">
        <f t="shared" si="2"/>
        <v>120412</v>
      </c>
      <c r="K8" s="100">
        <f t="shared" si="2"/>
        <v>83347</v>
      </c>
      <c r="L8" s="100">
        <f t="shared" si="2"/>
        <v>90851</v>
      </c>
      <c r="M8" s="100">
        <f t="shared" si="2"/>
        <v>93244.102999999988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129</v>
      </c>
      <c r="F9" s="79">
        <v>90</v>
      </c>
      <c r="G9" s="79">
        <v>8</v>
      </c>
      <c r="H9" s="80">
        <v>0</v>
      </c>
      <c r="I9" s="79">
        <v>0</v>
      </c>
      <c r="J9" s="81">
        <v>3</v>
      </c>
      <c r="K9" s="79">
        <v>0</v>
      </c>
      <c r="L9" s="79">
        <v>32</v>
      </c>
      <c r="M9" s="79">
        <v>33.695999999999998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429</v>
      </c>
      <c r="F10" s="86">
        <v>2005</v>
      </c>
      <c r="G10" s="86">
        <v>661</v>
      </c>
      <c r="H10" s="87">
        <v>1102</v>
      </c>
      <c r="I10" s="86">
        <v>1102</v>
      </c>
      <c r="J10" s="88">
        <v>582</v>
      </c>
      <c r="K10" s="86">
        <v>741</v>
      </c>
      <c r="L10" s="86">
        <v>770</v>
      </c>
      <c r="M10" s="86">
        <v>810.81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454</v>
      </c>
      <c r="F11" s="86">
        <v>1429</v>
      </c>
      <c r="G11" s="86">
        <v>384</v>
      </c>
      <c r="H11" s="87">
        <v>6418</v>
      </c>
      <c r="I11" s="86">
        <v>6418</v>
      </c>
      <c r="J11" s="88">
        <v>139</v>
      </c>
      <c r="K11" s="86">
        <v>756</v>
      </c>
      <c r="L11" s="86">
        <v>756</v>
      </c>
      <c r="M11" s="86">
        <v>796.06799999999998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104</v>
      </c>
      <c r="F12" s="86">
        <v>42</v>
      </c>
      <c r="G12" s="86">
        <v>35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102</v>
      </c>
      <c r="F13" s="86">
        <v>200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92</v>
      </c>
      <c r="M13" s="86">
        <v>96.875999999999991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1530</v>
      </c>
      <c r="F14" s="86">
        <v>2901</v>
      </c>
      <c r="G14" s="86">
        <v>2388</v>
      </c>
      <c r="H14" s="87">
        <v>2949</v>
      </c>
      <c r="I14" s="86">
        <v>2949</v>
      </c>
      <c r="J14" s="88">
        <v>1665</v>
      </c>
      <c r="K14" s="86">
        <v>2296</v>
      </c>
      <c r="L14" s="86">
        <v>2341</v>
      </c>
      <c r="M14" s="86">
        <v>2465.0729999999999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522</v>
      </c>
      <c r="F15" s="86">
        <v>348</v>
      </c>
      <c r="G15" s="86">
        <v>93</v>
      </c>
      <c r="H15" s="87">
        <v>449</v>
      </c>
      <c r="I15" s="86">
        <v>449</v>
      </c>
      <c r="J15" s="88">
        <v>804</v>
      </c>
      <c r="K15" s="86">
        <v>520</v>
      </c>
      <c r="L15" s="86">
        <v>523</v>
      </c>
      <c r="M15" s="86">
        <v>550.71899999999994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76</v>
      </c>
      <c r="F16" s="86">
        <v>107</v>
      </c>
      <c r="G16" s="86">
        <v>725</v>
      </c>
      <c r="H16" s="87">
        <v>1077</v>
      </c>
      <c r="I16" s="86">
        <v>1077</v>
      </c>
      <c r="J16" s="88">
        <v>1989</v>
      </c>
      <c r="K16" s="86">
        <v>1077</v>
      </c>
      <c r="L16" s="86">
        <v>1077</v>
      </c>
      <c r="M16" s="86">
        <v>1134.0809999999999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</v>
      </c>
      <c r="F21" s="86">
        <v>0</v>
      </c>
      <c r="G21" s="86">
        <v>7</v>
      </c>
      <c r="H21" s="87">
        <v>0</v>
      </c>
      <c r="I21" s="86">
        <v>0</v>
      </c>
      <c r="J21" s="88">
        <v>0</v>
      </c>
      <c r="K21" s="86">
        <v>0</v>
      </c>
      <c r="L21" s="86">
        <v>7</v>
      </c>
      <c r="M21" s="86">
        <v>7.3709999999999996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293</v>
      </c>
      <c r="F22" s="86">
        <v>710</v>
      </c>
      <c r="G22" s="86">
        <v>125</v>
      </c>
      <c r="H22" s="87">
        <v>2407</v>
      </c>
      <c r="I22" s="86">
        <v>2407</v>
      </c>
      <c r="J22" s="88">
        <v>23</v>
      </c>
      <c r="K22" s="86">
        <v>376</v>
      </c>
      <c r="L22" s="86">
        <v>401</v>
      </c>
      <c r="M22" s="86">
        <v>422.25300000000004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99</v>
      </c>
      <c r="F23" s="86">
        <v>522</v>
      </c>
      <c r="G23" s="86">
        <v>579</v>
      </c>
      <c r="H23" s="87">
        <v>459</v>
      </c>
      <c r="I23" s="86">
        <v>459</v>
      </c>
      <c r="J23" s="88">
        <v>193</v>
      </c>
      <c r="K23" s="86">
        <v>540</v>
      </c>
      <c r="L23" s="86">
        <v>540</v>
      </c>
      <c r="M23" s="86">
        <v>568.62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6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409</v>
      </c>
      <c r="F29" s="86">
        <v>635</v>
      </c>
      <c r="G29" s="86">
        <v>135</v>
      </c>
      <c r="H29" s="87">
        <v>300</v>
      </c>
      <c r="I29" s="86">
        <v>300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750</v>
      </c>
      <c r="F30" s="86">
        <v>526</v>
      </c>
      <c r="G30" s="86">
        <v>364</v>
      </c>
      <c r="H30" s="87">
        <v>484</v>
      </c>
      <c r="I30" s="86">
        <v>484</v>
      </c>
      <c r="J30" s="88">
        <v>370</v>
      </c>
      <c r="K30" s="86">
        <v>547</v>
      </c>
      <c r="L30" s="86">
        <v>547</v>
      </c>
      <c r="M30" s="86">
        <v>575.99099999999999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10748</v>
      </c>
      <c r="F31" s="86">
        <v>41483</v>
      </c>
      <c r="G31" s="86">
        <v>89352</v>
      </c>
      <c r="H31" s="87">
        <v>70207</v>
      </c>
      <c r="I31" s="86">
        <v>70207</v>
      </c>
      <c r="J31" s="88">
        <v>90952</v>
      </c>
      <c r="K31" s="86">
        <v>62009</v>
      </c>
      <c r="L31" s="86">
        <v>68534</v>
      </c>
      <c r="M31" s="86">
        <v>69994.301999999981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44</v>
      </c>
      <c r="F32" s="86">
        <v>16</v>
      </c>
      <c r="G32" s="86">
        <v>22</v>
      </c>
      <c r="H32" s="87">
        <v>0</v>
      </c>
      <c r="I32" s="86">
        <v>0</v>
      </c>
      <c r="J32" s="88">
        <v>262</v>
      </c>
      <c r="K32" s="86">
        <v>0</v>
      </c>
      <c r="L32" s="86">
        <v>3</v>
      </c>
      <c r="M32" s="86">
        <v>3.1589999999999998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0</v>
      </c>
      <c r="G33" s="86">
        <v>0</v>
      </c>
      <c r="H33" s="87">
        <v>63</v>
      </c>
      <c r="I33" s="86">
        <v>63</v>
      </c>
      <c r="J33" s="88">
        <v>35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319</v>
      </c>
      <c r="H36" s="87">
        <v>0</v>
      </c>
      <c r="I36" s="86">
        <v>0</v>
      </c>
      <c r="J36" s="88">
        <v>315</v>
      </c>
      <c r="K36" s="86">
        <v>0</v>
      </c>
      <c r="L36" s="86">
        <v>11</v>
      </c>
      <c r="M36" s="86">
        <v>11.582999999999998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1105</v>
      </c>
      <c r="F37" s="86">
        <v>1345</v>
      </c>
      <c r="G37" s="86">
        <v>0</v>
      </c>
      <c r="H37" s="87">
        <v>952</v>
      </c>
      <c r="I37" s="86">
        <v>952</v>
      </c>
      <c r="J37" s="88">
        <v>234</v>
      </c>
      <c r="K37" s="86">
        <v>817</v>
      </c>
      <c r="L37" s="86">
        <v>818</v>
      </c>
      <c r="M37" s="86">
        <v>861.35399999999993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9327</v>
      </c>
      <c r="F38" s="86">
        <v>6334</v>
      </c>
      <c r="G38" s="86">
        <v>712</v>
      </c>
      <c r="H38" s="87">
        <v>663</v>
      </c>
      <c r="I38" s="86">
        <v>663</v>
      </c>
      <c r="J38" s="88">
        <v>172</v>
      </c>
      <c r="K38" s="86">
        <v>750</v>
      </c>
      <c r="L38" s="86">
        <v>771</v>
      </c>
      <c r="M38" s="86">
        <v>811.86299999999994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796</v>
      </c>
      <c r="F39" s="86">
        <v>2</v>
      </c>
      <c r="G39" s="86">
        <v>185</v>
      </c>
      <c r="H39" s="87">
        <v>25</v>
      </c>
      <c r="I39" s="86">
        <v>25</v>
      </c>
      <c r="J39" s="88">
        <v>0</v>
      </c>
      <c r="K39" s="86">
        <v>26</v>
      </c>
      <c r="L39" s="86">
        <v>27</v>
      </c>
      <c r="M39" s="86">
        <v>28.430999999999997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10359</v>
      </c>
      <c r="F40" s="86">
        <v>2092</v>
      </c>
      <c r="G40" s="86">
        <v>729</v>
      </c>
      <c r="H40" s="87">
        <v>9065</v>
      </c>
      <c r="I40" s="86">
        <v>9065</v>
      </c>
      <c r="J40" s="88">
        <v>2991</v>
      </c>
      <c r="K40" s="86">
        <v>2132</v>
      </c>
      <c r="L40" s="86">
        <v>2375</v>
      </c>
      <c r="M40" s="86">
        <v>2250.8749999999995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1462</v>
      </c>
      <c r="F41" s="86">
        <v>98293</v>
      </c>
      <c r="G41" s="86">
        <v>10450</v>
      </c>
      <c r="H41" s="87">
        <v>145</v>
      </c>
      <c r="I41" s="86">
        <v>145</v>
      </c>
      <c r="J41" s="88">
        <v>2712</v>
      </c>
      <c r="K41" s="86">
        <v>1592</v>
      </c>
      <c r="L41" s="86">
        <v>1599</v>
      </c>
      <c r="M41" s="86">
        <v>1683.7469999999998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3326</v>
      </c>
      <c r="F42" s="86">
        <v>10115</v>
      </c>
      <c r="G42" s="86">
        <v>10662</v>
      </c>
      <c r="H42" s="87">
        <v>5233</v>
      </c>
      <c r="I42" s="86">
        <v>5233</v>
      </c>
      <c r="J42" s="88">
        <v>6208</v>
      </c>
      <c r="K42" s="86">
        <v>4274</v>
      </c>
      <c r="L42" s="86">
        <v>4478</v>
      </c>
      <c r="M42" s="86">
        <v>4715.3339999999998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3777</v>
      </c>
      <c r="F43" s="86">
        <v>2505</v>
      </c>
      <c r="G43" s="86">
        <v>469</v>
      </c>
      <c r="H43" s="87">
        <v>4180</v>
      </c>
      <c r="I43" s="86">
        <v>4180</v>
      </c>
      <c r="J43" s="88">
        <v>2360</v>
      </c>
      <c r="K43" s="86">
        <v>2547</v>
      </c>
      <c r="L43" s="86">
        <v>2733</v>
      </c>
      <c r="M43" s="86">
        <v>2877.8489999999997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586</v>
      </c>
      <c r="F44" s="86">
        <v>604</v>
      </c>
      <c r="G44" s="86">
        <v>282</v>
      </c>
      <c r="H44" s="87">
        <v>90</v>
      </c>
      <c r="I44" s="86">
        <v>90</v>
      </c>
      <c r="J44" s="88">
        <v>7911</v>
      </c>
      <c r="K44" s="86">
        <v>491</v>
      </c>
      <c r="L44" s="86">
        <v>491</v>
      </c>
      <c r="M44" s="86">
        <v>517.02300000000002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451</v>
      </c>
      <c r="F45" s="86">
        <v>1459</v>
      </c>
      <c r="G45" s="86">
        <v>711</v>
      </c>
      <c r="H45" s="87">
        <v>1426</v>
      </c>
      <c r="I45" s="86">
        <v>1426</v>
      </c>
      <c r="J45" s="88">
        <v>412</v>
      </c>
      <c r="K45" s="86">
        <v>1856</v>
      </c>
      <c r="L45" s="86">
        <v>1925</v>
      </c>
      <c r="M45" s="86">
        <v>2027.0249999999999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4826</v>
      </c>
      <c r="F46" s="93">
        <v>3300</v>
      </c>
      <c r="G46" s="93">
        <v>649</v>
      </c>
      <c r="H46" s="94">
        <v>0</v>
      </c>
      <c r="I46" s="93">
        <v>0</v>
      </c>
      <c r="J46" s="95">
        <v>74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789</v>
      </c>
      <c r="F47" s="100">
        <f t="shared" ref="F47:M47" si="3">SUM(F48:F49)</f>
        <v>1613</v>
      </c>
      <c r="G47" s="100">
        <f t="shared" si="3"/>
        <v>906</v>
      </c>
      <c r="H47" s="101">
        <f t="shared" si="3"/>
        <v>933</v>
      </c>
      <c r="I47" s="100">
        <f t="shared" si="3"/>
        <v>933</v>
      </c>
      <c r="J47" s="102">
        <f t="shared" si="3"/>
        <v>811</v>
      </c>
      <c r="K47" s="100">
        <f t="shared" si="3"/>
        <v>980</v>
      </c>
      <c r="L47" s="100">
        <f t="shared" si="3"/>
        <v>1028</v>
      </c>
      <c r="M47" s="100">
        <f t="shared" si="3"/>
        <v>1082.4839999999999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73</v>
      </c>
      <c r="F48" s="79">
        <v>820</v>
      </c>
      <c r="G48" s="79">
        <v>21</v>
      </c>
      <c r="H48" s="80">
        <v>0</v>
      </c>
      <c r="I48" s="79">
        <v>0</v>
      </c>
      <c r="J48" s="81">
        <v>100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716</v>
      </c>
      <c r="F49" s="93">
        <v>793</v>
      </c>
      <c r="G49" s="93">
        <v>885</v>
      </c>
      <c r="H49" s="94">
        <v>933</v>
      </c>
      <c r="I49" s="93">
        <v>933</v>
      </c>
      <c r="J49" s="95">
        <v>711</v>
      </c>
      <c r="K49" s="93">
        <v>980</v>
      </c>
      <c r="L49" s="93">
        <v>1028</v>
      </c>
      <c r="M49" s="93">
        <v>1082.4839999999999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256132</v>
      </c>
      <c r="F51" s="72">
        <f t="shared" ref="F51:M51" si="4">F52+F59+F62+F63+F64+F72+F73</f>
        <v>275044</v>
      </c>
      <c r="G51" s="72">
        <f t="shared" si="4"/>
        <v>312156</v>
      </c>
      <c r="H51" s="73">
        <f t="shared" si="4"/>
        <v>299450</v>
      </c>
      <c r="I51" s="72">
        <f t="shared" si="4"/>
        <v>299450</v>
      </c>
      <c r="J51" s="74">
        <f t="shared" si="4"/>
        <v>311173</v>
      </c>
      <c r="K51" s="72">
        <f t="shared" si="4"/>
        <v>338711</v>
      </c>
      <c r="L51" s="72">
        <f t="shared" si="4"/>
        <v>388253</v>
      </c>
      <c r="M51" s="72">
        <f t="shared" si="4"/>
        <v>429942.40899999993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92</v>
      </c>
      <c r="F52" s="79">
        <f t="shared" ref="F52:M52" si="5">F53+F56</f>
        <v>1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</v>
      </c>
      <c r="F53" s="93">
        <f t="shared" ref="F53:M53" si="6">SUM(F54:F55)</f>
        <v>1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</v>
      </c>
      <c r="F55" s="93">
        <v>1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91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91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3</v>
      </c>
      <c r="H59" s="101">
        <f t="shared" si="8"/>
        <v>0</v>
      </c>
      <c r="I59" s="100">
        <f t="shared" si="8"/>
        <v>0</v>
      </c>
      <c r="J59" s="102">
        <f t="shared" si="8"/>
        <v>1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3</v>
      </c>
      <c r="H61" s="94">
        <v>0</v>
      </c>
      <c r="I61" s="93">
        <v>0</v>
      </c>
      <c r="J61" s="95">
        <v>1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220544</v>
      </c>
      <c r="F72" s="86">
        <v>240949</v>
      </c>
      <c r="G72" s="86">
        <v>274462</v>
      </c>
      <c r="H72" s="87">
        <v>273546</v>
      </c>
      <c r="I72" s="86">
        <v>273546</v>
      </c>
      <c r="J72" s="88">
        <v>273546</v>
      </c>
      <c r="K72" s="86">
        <v>311511</v>
      </c>
      <c r="L72" s="86">
        <v>359802</v>
      </c>
      <c r="M72" s="86">
        <v>399983.50599999994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35496</v>
      </c>
      <c r="F73" s="86">
        <f t="shared" ref="F73:M73" si="12">SUM(F74:F75)</f>
        <v>34094</v>
      </c>
      <c r="G73" s="86">
        <f t="shared" si="12"/>
        <v>37691</v>
      </c>
      <c r="H73" s="87">
        <f t="shared" si="12"/>
        <v>25904</v>
      </c>
      <c r="I73" s="86">
        <f t="shared" si="12"/>
        <v>25904</v>
      </c>
      <c r="J73" s="88">
        <f t="shared" si="12"/>
        <v>37626</v>
      </c>
      <c r="K73" s="86">
        <f t="shared" si="12"/>
        <v>27200</v>
      </c>
      <c r="L73" s="86">
        <f t="shared" si="12"/>
        <v>28451</v>
      </c>
      <c r="M73" s="86">
        <f t="shared" si="12"/>
        <v>29958.902999999998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5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35496</v>
      </c>
      <c r="F75" s="93">
        <v>34089</v>
      </c>
      <c r="G75" s="93">
        <v>37691</v>
      </c>
      <c r="H75" s="94">
        <v>25904</v>
      </c>
      <c r="I75" s="93">
        <v>25904</v>
      </c>
      <c r="J75" s="95">
        <v>37626</v>
      </c>
      <c r="K75" s="93">
        <v>27200</v>
      </c>
      <c r="L75" s="93">
        <v>28451</v>
      </c>
      <c r="M75" s="93">
        <v>29958.902999999998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2501</v>
      </c>
      <c r="F77" s="72">
        <f t="shared" ref="F77:M77" si="13">F78+F81+F84+F85+F86+F87+F88</f>
        <v>5336</v>
      </c>
      <c r="G77" s="72">
        <f t="shared" si="13"/>
        <v>2722</v>
      </c>
      <c r="H77" s="73">
        <f t="shared" si="13"/>
        <v>12</v>
      </c>
      <c r="I77" s="72">
        <f t="shared" si="13"/>
        <v>12</v>
      </c>
      <c r="J77" s="74">
        <f t="shared" si="13"/>
        <v>120</v>
      </c>
      <c r="K77" s="72">
        <f t="shared" si="13"/>
        <v>112</v>
      </c>
      <c r="L77" s="72">
        <f t="shared" si="13"/>
        <v>112</v>
      </c>
      <c r="M77" s="72">
        <f t="shared" si="13"/>
        <v>117.93599999999999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10</v>
      </c>
      <c r="F78" s="100">
        <f t="shared" ref="F78:M78" si="14">SUM(F79:F80)</f>
        <v>5</v>
      </c>
      <c r="G78" s="100">
        <f t="shared" si="14"/>
        <v>2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10</v>
      </c>
      <c r="F79" s="79">
        <v>5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2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2491</v>
      </c>
      <c r="F81" s="86">
        <f t="shared" ref="F81:M81" si="15">SUM(F82:F83)</f>
        <v>5331</v>
      </c>
      <c r="G81" s="86">
        <f t="shared" si="15"/>
        <v>2720</v>
      </c>
      <c r="H81" s="87">
        <f t="shared" si="15"/>
        <v>12</v>
      </c>
      <c r="I81" s="86">
        <f t="shared" si="15"/>
        <v>12</v>
      </c>
      <c r="J81" s="88">
        <f t="shared" si="15"/>
        <v>120</v>
      </c>
      <c r="K81" s="86">
        <f t="shared" si="15"/>
        <v>112</v>
      </c>
      <c r="L81" s="86">
        <f t="shared" si="15"/>
        <v>112</v>
      </c>
      <c r="M81" s="86">
        <f t="shared" si="15"/>
        <v>117.93599999999999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247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2244</v>
      </c>
      <c r="F83" s="93">
        <v>5331</v>
      </c>
      <c r="G83" s="93">
        <v>2720</v>
      </c>
      <c r="H83" s="94">
        <v>12</v>
      </c>
      <c r="I83" s="93">
        <v>12</v>
      </c>
      <c r="J83" s="95">
        <v>120</v>
      </c>
      <c r="K83" s="93">
        <v>112</v>
      </c>
      <c r="L83" s="93">
        <v>112</v>
      </c>
      <c r="M83" s="93">
        <v>117.93599999999999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20392</v>
      </c>
      <c r="F90" s="72">
        <v>6</v>
      </c>
      <c r="G90" s="72">
        <v>1441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2633819</v>
      </c>
      <c r="F92" s="46">
        <f t="shared" ref="F92:M92" si="16">F4+F51+F77+F90</f>
        <v>2952711</v>
      </c>
      <c r="G92" s="46">
        <f t="shared" si="16"/>
        <v>3094431</v>
      </c>
      <c r="H92" s="47">
        <f t="shared" si="16"/>
        <v>3275861</v>
      </c>
      <c r="I92" s="46">
        <f t="shared" si="16"/>
        <v>3289629</v>
      </c>
      <c r="J92" s="48">
        <f t="shared" si="16"/>
        <v>3304531</v>
      </c>
      <c r="K92" s="46">
        <f t="shared" si="16"/>
        <v>3479482</v>
      </c>
      <c r="L92" s="46">
        <f t="shared" si="16"/>
        <v>3690041</v>
      </c>
      <c r="M92" s="46">
        <f t="shared" si="16"/>
        <v>3831738.173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122</v>
      </c>
      <c r="G3" s="17" t="s">
        <v>158</v>
      </c>
      <c r="H3" s="173" t="s">
        <v>123</v>
      </c>
      <c r="I3" s="174"/>
      <c r="J3" s="175"/>
      <c r="K3" s="17" t="s">
        <v>124</v>
      </c>
      <c r="L3" s="17" t="s">
        <v>156</v>
      </c>
      <c r="M3" s="17" t="s">
        <v>155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0</v>
      </c>
      <c r="F4" s="72">
        <f t="shared" ref="F4:M4" si="0">F5+F8+F47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32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0</v>
      </c>
      <c r="G8" s="100">
        <f t="shared" si="2"/>
        <v>0</v>
      </c>
      <c r="H8" s="101">
        <f t="shared" si="2"/>
        <v>0</v>
      </c>
      <c r="I8" s="100">
        <f t="shared" si="2"/>
        <v>0</v>
      </c>
      <c r="J8" s="102">
        <f t="shared" si="2"/>
        <v>32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32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7203</v>
      </c>
      <c r="F51" s="72">
        <f t="shared" ref="F51:M51" si="4">F52+F59+F62+F63+F64+F72+F73</f>
        <v>7797</v>
      </c>
      <c r="G51" s="72">
        <f t="shared" si="4"/>
        <v>8901</v>
      </c>
      <c r="H51" s="73">
        <f t="shared" si="4"/>
        <v>9043</v>
      </c>
      <c r="I51" s="72">
        <f t="shared" si="4"/>
        <v>9043</v>
      </c>
      <c r="J51" s="74">
        <f t="shared" si="4"/>
        <v>7915</v>
      </c>
      <c r="K51" s="72">
        <f t="shared" si="4"/>
        <v>9495.1500000000015</v>
      </c>
      <c r="L51" s="72">
        <f t="shared" si="4"/>
        <v>9932</v>
      </c>
      <c r="M51" s="72">
        <f t="shared" si="4"/>
        <v>10458.395999999999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7203</v>
      </c>
      <c r="F72" s="86">
        <v>7797</v>
      </c>
      <c r="G72" s="86">
        <v>8901</v>
      </c>
      <c r="H72" s="87">
        <v>9043</v>
      </c>
      <c r="I72" s="86">
        <v>9043</v>
      </c>
      <c r="J72" s="88">
        <v>7704</v>
      </c>
      <c r="K72" s="86">
        <v>9495.1500000000015</v>
      </c>
      <c r="L72" s="86">
        <v>9932</v>
      </c>
      <c r="M72" s="86">
        <v>10458.395999999999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211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211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7203</v>
      </c>
      <c r="F92" s="46">
        <f t="shared" ref="F92:M92" si="16">F4+F51+F77+F90</f>
        <v>7797</v>
      </c>
      <c r="G92" s="46">
        <f t="shared" si="16"/>
        <v>8901</v>
      </c>
      <c r="H92" s="47">
        <f t="shared" si="16"/>
        <v>9043</v>
      </c>
      <c r="I92" s="46">
        <f t="shared" si="16"/>
        <v>9043</v>
      </c>
      <c r="J92" s="48">
        <f t="shared" si="16"/>
        <v>7947</v>
      </c>
      <c r="K92" s="46">
        <f t="shared" si="16"/>
        <v>9495.1500000000015</v>
      </c>
      <c r="L92" s="46">
        <f t="shared" si="16"/>
        <v>9932</v>
      </c>
      <c r="M92" s="46">
        <f t="shared" si="16"/>
        <v>10458.395999999999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122</v>
      </c>
      <c r="G3" s="17" t="s">
        <v>158</v>
      </c>
      <c r="H3" s="173" t="s">
        <v>123</v>
      </c>
      <c r="I3" s="174"/>
      <c r="J3" s="175"/>
      <c r="K3" s="17" t="s">
        <v>124</v>
      </c>
      <c r="L3" s="17" t="s">
        <v>156</v>
      </c>
      <c r="M3" s="17" t="s">
        <v>155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69224</v>
      </c>
      <c r="F4" s="72">
        <f t="shared" ref="F4:M4" si="0">F5+F8+F47</f>
        <v>75020</v>
      </c>
      <c r="G4" s="72">
        <f t="shared" si="0"/>
        <v>75052</v>
      </c>
      <c r="H4" s="73">
        <f t="shared" si="0"/>
        <v>85806</v>
      </c>
      <c r="I4" s="72">
        <f t="shared" si="0"/>
        <v>78806</v>
      </c>
      <c r="J4" s="74">
        <f t="shared" si="0"/>
        <v>76614</v>
      </c>
      <c r="K4" s="72">
        <f t="shared" si="0"/>
        <v>72102</v>
      </c>
      <c r="L4" s="72">
        <f t="shared" si="0"/>
        <v>76451</v>
      </c>
      <c r="M4" s="72">
        <f t="shared" si="0"/>
        <v>78502.902999999991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68365</v>
      </c>
      <c r="F5" s="100">
        <f t="shared" ref="F5:M5" si="1">SUM(F6:F7)</f>
        <v>73610</v>
      </c>
      <c r="G5" s="100">
        <f t="shared" si="1"/>
        <v>74542</v>
      </c>
      <c r="H5" s="101">
        <f t="shared" si="1"/>
        <v>83661</v>
      </c>
      <c r="I5" s="100">
        <f t="shared" si="1"/>
        <v>76661</v>
      </c>
      <c r="J5" s="102">
        <f t="shared" si="1"/>
        <v>73965</v>
      </c>
      <c r="K5" s="100">
        <f t="shared" si="1"/>
        <v>69808</v>
      </c>
      <c r="L5" s="100">
        <f t="shared" si="1"/>
        <v>73898</v>
      </c>
      <c r="M5" s="100">
        <f t="shared" si="1"/>
        <v>75814.593999999997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58639</v>
      </c>
      <c r="F6" s="79">
        <v>63445</v>
      </c>
      <c r="G6" s="79">
        <v>64357</v>
      </c>
      <c r="H6" s="80">
        <v>68536</v>
      </c>
      <c r="I6" s="79">
        <v>61536</v>
      </c>
      <c r="J6" s="81">
        <v>58815</v>
      </c>
      <c r="K6" s="79">
        <v>53927</v>
      </c>
      <c r="L6" s="79">
        <v>57288</v>
      </c>
      <c r="M6" s="79">
        <v>58324.263999999996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9726</v>
      </c>
      <c r="F7" s="93">
        <v>10165</v>
      </c>
      <c r="G7" s="93">
        <v>10185</v>
      </c>
      <c r="H7" s="94">
        <v>15125</v>
      </c>
      <c r="I7" s="93">
        <v>15125</v>
      </c>
      <c r="J7" s="95">
        <v>15150</v>
      </c>
      <c r="K7" s="93">
        <v>15881</v>
      </c>
      <c r="L7" s="93">
        <v>16610</v>
      </c>
      <c r="M7" s="93">
        <v>17490.329999999998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859</v>
      </c>
      <c r="F8" s="100">
        <f t="shared" ref="F8:M8" si="2">SUM(F9:F46)</f>
        <v>1410</v>
      </c>
      <c r="G8" s="100">
        <f t="shared" si="2"/>
        <v>510</v>
      </c>
      <c r="H8" s="101">
        <f t="shared" si="2"/>
        <v>2145</v>
      </c>
      <c r="I8" s="100">
        <f t="shared" si="2"/>
        <v>2145</v>
      </c>
      <c r="J8" s="102">
        <f t="shared" si="2"/>
        <v>2649</v>
      </c>
      <c r="K8" s="100">
        <f t="shared" si="2"/>
        <v>2294</v>
      </c>
      <c r="L8" s="100">
        <f t="shared" si="2"/>
        <v>2553</v>
      </c>
      <c r="M8" s="100">
        <f t="shared" si="2"/>
        <v>2688.3089999999997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8</v>
      </c>
      <c r="G11" s="86">
        <v>2</v>
      </c>
      <c r="H11" s="87">
        <v>70</v>
      </c>
      <c r="I11" s="86">
        <v>70</v>
      </c>
      <c r="J11" s="88">
        <v>32</v>
      </c>
      <c r="K11" s="86">
        <v>73</v>
      </c>
      <c r="L11" s="86">
        <v>77</v>
      </c>
      <c r="M11" s="86">
        <v>81.080999999999989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21</v>
      </c>
      <c r="F14" s="86">
        <v>179</v>
      </c>
      <c r="G14" s="86">
        <v>4</v>
      </c>
      <c r="H14" s="87">
        <v>0</v>
      </c>
      <c r="I14" s="86">
        <v>0</v>
      </c>
      <c r="J14" s="88">
        <v>25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1</v>
      </c>
      <c r="G15" s="86">
        <v>0</v>
      </c>
      <c r="H15" s="87">
        <v>6</v>
      </c>
      <c r="I15" s="86">
        <v>6</v>
      </c>
      <c r="J15" s="88">
        <v>0</v>
      </c>
      <c r="K15" s="86">
        <v>6</v>
      </c>
      <c r="L15" s="86">
        <v>6</v>
      </c>
      <c r="M15" s="86">
        <v>6.3179999999999996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26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16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183</v>
      </c>
      <c r="F29" s="86">
        <v>518</v>
      </c>
      <c r="G29" s="86">
        <v>109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20</v>
      </c>
      <c r="F30" s="86">
        <v>26</v>
      </c>
      <c r="G30" s="86">
        <v>27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2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44</v>
      </c>
      <c r="F32" s="86">
        <v>0</v>
      </c>
      <c r="G32" s="86">
        <v>1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28</v>
      </c>
      <c r="F33" s="86">
        <v>53</v>
      </c>
      <c r="G33" s="86">
        <v>35</v>
      </c>
      <c r="H33" s="87">
        <v>50</v>
      </c>
      <c r="I33" s="86">
        <v>50</v>
      </c>
      <c r="J33" s="88">
        <v>1898</v>
      </c>
      <c r="K33" s="86">
        <v>52</v>
      </c>
      <c r="L33" s="86">
        <v>55</v>
      </c>
      <c r="M33" s="86">
        <v>57.914999999999999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8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38</v>
      </c>
      <c r="F37" s="86">
        <v>20</v>
      </c>
      <c r="G37" s="86">
        <v>0</v>
      </c>
      <c r="H37" s="87">
        <v>1000</v>
      </c>
      <c r="I37" s="86">
        <v>1000</v>
      </c>
      <c r="J37" s="88">
        <v>201</v>
      </c>
      <c r="K37" s="86">
        <v>1100</v>
      </c>
      <c r="L37" s="86">
        <v>1300</v>
      </c>
      <c r="M37" s="86">
        <v>1368.8999999999999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43</v>
      </c>
      <c r="F38" s="86">
        <v>40</v>
      </c>
      <c r="G38" s="86">
        <v>69</v>
      </c>
      <c r="H38" s="87">
        <v>57</v>
      </c>
      <c r="I38" s="86">
        <v>57</v>
      </c>
      <c r="J38" s="88">
        <v>42</v>
      </c>
      <c r="K38" s="86">
        <v>59</v>
      </c>
      <c r="L38" s="86">
        <v>62</v>
      </c>
      <c r="M38" s="86">
        <v>65.286000000000001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108</v>
      </c>
      <c r="F40" s="86">
        <v>170</v>
      </c>
      <c r="G40" s="86">
        <v>29</v>
      </c>
      <c r="H40" s="87">
        <v>536</v>
      </c>
      <c r="I40" s="86">
        <v>536</v>
      </c>
      <c r="J40" s="88">
        <v>0</v>
      </c>
      <c r="K40" s="86">
        <v>557</v>
      </c>
      <c r="L40" s="86">
        <v>585</v>
      </c>
      <c r="M40" s="86">
        <v>616.005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48</v>
      </c>
      <c r="G41" s="86">
        <v>57</v>
      </c>
      <c r="H41" s="87">
        <v>0</v>
      </c>
      <c r="I41" s="86">
        <v>0</v>
      </c>
      <c r="J41" s="88">
        <v>166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260</v>
      </c>
      <c r="F42" s="86">
        <v>260</v>
      </c>
      <c r="G42" s="86">
        <v>148</v>
      </c>
      <c r="H42" s="87">
        <v>0</v>
      </c>
      <c r="I42" s="86">
        <v>0</v>
      </c>
      <c r="J42" s="88">
        <v>282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72</v>
      </c>
      <c r="F43" s="86">
        <v>5</v>
      </c>
      <c r="G43" s="86">
        <v>0</v>
      </c>
      <c r="H43" s="87">
        <v>414</v>
      </c>
      <c r="I43" s="86">
        <v>414</v>
      </c>
      <c r="J43" s="88">
        <v>0</v>
      </c>
      <c r="K43" s="86">
        <v>435</v>
      </c>
      <c r="L43" s="86">
        <v>455</v>
      </c>
      <c r="M43" s="86">
        <v>479.11499999999995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12</v>
      </c>
      <c r="I44" s="86">
        <v>12</v>
      </c>
      <c r="J44" s="88">
        <v>2</v>
      </c>
      <c r="K44" s="86">
        <v>12</v>
      </c>
      <c r="L44" s="86">
        <v>13</v>
      </c>
      <c r="M44" s="86">
        <v>13.689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42</v>
      </c>
      <c r="F45" s="86">
        <v>38</v>
      </c>
      <c r="G45" s="86">
        <v>21</v>
      </c>
      <c r="H45" s="87">
        <v>0</v>
      </c>
      <c r="I45" s="86">
        <v>0</v>
      </c>
      <c r="J45" s="88">
        <v>1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9170</v>
      </c>
      <c r="F51" s="72">
        <f t="shared" ref="F51:M51" si="4">F52+F59+F62+F63+F64+F72+F73</f>
        <v>8001</v>
      </c>
      <c r="G51" s="72">
        <f t="shared" si="4"/>
        <v>8557</v>
      </c>
      <c r="H51" s="73">
        <f t="shared" si="4"/>
        <v>10400</v>
      </c>
      <c r="I51" s="72">
        <f t="shared" si="4"/>
        <v>10400</v>
      </c>
      <c r="J51" s="74">
        <f t="shared" si="4"/>
        <v>11225</v>
      </c>
      <c r="K51" s="72">
        <f t="shared" si="4"/>
        <v>10816</v>
      </c>
      <c r="L51" s="72">
        <f t="shared" si="4"/>
        <v>11357</v>
      </c>
      <c r="M51" s="72">
        <f t="shared" si="4"/>
        <v>11958.920999999998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6789</v>
      </c>
      <c r="F72" s="86">
        <v>5554</v>
      </c>
      <c r="G72" s="86">
        <v>6125</v>
      </c>
      <c r="H72" s="87">
        <v>7800</v>
      </c>
      <c r="I72" s="86">
        <v>7800</v>
      </c>
      <c r="J72" s="88">
        <v>6602</v>
      </c>
      <c r="K72" s="86">
        <v>8112</v>
      </c>
      <c r="L72" s="86">
        <v>8518</v>
      </c>
      <c r="M72" s="86">
        <v>8969.4539999999997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2381</v>
      </c>
      <c r="F73" s="86">
        <f t="shared" ref="F73:M73" si="12">SUM(F74:F75)</f>
        <v>2447</v>
      </c>
      <c r="G73" s="86">
        <f t="shared" si="12"/>
        <v>2432</v>
      </c>
      <c r="H73" s="87">
        <f t="shared" si="12"/>
        <v>2600</v>
      </c>
      <c r="I73" s="86">
        <f t="shared" si="12"/>
        <v>2600</v>
      </c>
      <c r="J73" s="88">
        <f t="shared" si="12"/>
        <v>4623</v>
      </c>
      <c r="K73" s="86">
        <f t="shared" si="12"/>
        <v>2704</v>
      </c>
      <c r="L73" s="86">
        <f t="shared" si="12"/>
        <v>2839</v>
      </c>
      <c r="M73" s="86">
        <f t="shared" si="12"/>
        <v>2989.4669999999996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2381</v>
      </c>
      <c r="F75" s="93">
        <v>2447</v>
      </c>
      <c r="G75" s="93">
        <v>2432</v>
      </c>
      <c r="H75" s="94">
        <v>2600</v>
      </c>
      <c r="I75" s="93">
        <v>2600</v>
      </c>
      <c r="J75" s="95">
        <v>4623</v>
      </c>
      <c r="K75" s="93">
        <v>2704</v>
      </c>
      <c r="L75" s="93">
        <v>2839</v>
      </c>
      <c r="M75" s="93">
        <v>2989.4669999999996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40</v>
      </c>
      <c r="F77" s="72">
        <f t="shared" ref="F77:M77" si="13">F78+F81+F84+F85+F86+F87+F88</f>
        <v>59</v>
      </c>
      <c r="G77" s="72">
        <f t="shared" si="13"/>
        <v>167</v>
      </c>
      <c r="H77" s="73">
        <f t="shared" si="13"/>
        <v>1093</v>
      </c>
      <c r="I77" s="72">
        <f t="shared" si="13"/>
        <v>1093</v>
      </c>
      <c r="J77" s="74">
        <f t="shared" si="13"/>
        <v>1093</v>
      </c>
      <c r="K77" s="72">
        <f t="shared" si="13"/>
        <v>1137</v>
      </c>
      <c r="L77" s="72">
        <f t="shared" si="13"/>
        <v>1193</v>
      </c>
      <c r="M77" s="72">
        <f t="shared" si="13"/>
        <v>1256.2289999999998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40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1093</v>
      </c>
      <c r="I78" s="100">
        <f t="shared" si="14"/>
        <v>0</v>
      </c>
      <c r="J78" s="102">
        <f t="shared" si="14"/>
        <v>1093</v>
      </c>
      <c r="K78" s="100">
        <f t="shared" si="14"/>
        <v>1137</v>
      </c>
      <c r="L78" s="100">
        <f t="shared" si="14"/>
        <v>1193</v>
      </c>
      <c r="M78" s="100">
        <f t="shared" si="14"/>
        <v>1256.2289999999998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40</v>
      </c>
      <c r="F80" s="93">
        <v>0</v>
      </c>
      <c r="G80" s="93">
        <v>0</v>
      </c>
      <c r="H80" s="94">
        <v>1093</v>
      </c>
      <c r="I80" s="93">
        <v>0</v>
      </c>
      <c r="J80" s="95">
        <v>1093</v>
      </c>
      <c r="K80" s="93">
        <v>1137</v>
      </c>
      <c r="L80" s="93">
        <v>1193</v>
      </c>
      <c r="M80" s="93">
        <v>1256.2289999999998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59</v>
      </c>
      <c r="G81" s="86">
        <f t="shared" si="15"/>
        <v>167</v>
      </c>
      <c r="H81" s="87">
        <f t="shared" si="15"/>
        <v>0</v>
      </c>
      <c r="I81" s="86">
        <f t="shared" si="15"/>
        <v>1093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59</v>
      </c>
      <c r="G83" s="93">
        <v>167</v>
      </c>
      <c r="H83" s="94">
        <v>0</v>
      </c>
      <c r="I83" s="93">
        <v>1093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78434</v>
      </c>
      <c r="F92" s="46">
        <f t="shared" ref="F92:M92" si="16">F4+F51+F77+F90</f>
        <v>83080</v>
      </c>
      <c r="G92" s="46">
        <f t="shared" si="16"/>
        <v>83776</v>
      </c>
      <c r="H92" s="47">
        <f t="shared" si="16"/>
        <v>97299</v>
      </c>
      <c r="I92" s="46">
        <f t="shared" si="16"/>
        <v>90299</v>
      </c>
      <c r="J92" s="48">
        <f t="shared" si="16"/>
        <v>88932</v>
      </c>
      <c r="K92" s="46">
        <f t="shared" si="16"/>
        <v>84055</v>
      </c>
      <c r="L92" s="46">
        <f t="shared" si="16"/>
        <v>89001</v>
      </c>
      <c r="M92" s="46">
        <f t="shared" si="16"/>
        <v>91718.053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122</v>
      </c>
      <c r="G3" s="17" t="s">
        <v>158</v>
      </c>
      <c r="H3" s="173" t="s">
        <v>123</v>
      </c>
      <c r="I3" s="174"/>
      <c r="J3" s="175"/>
      <c r="K3" s="17" t="s">
        <v>124</v>
      </c>
      <c r="L3" s="17" t="s">
        <v>156</v>
      </c>
      <c r="M3" s="17" t="s">
        <v>155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28383</v>
      </c>
      <c r="F4" s="72">
        <f t="shared" ref="F4:M4" si="0">F5+F8+F47</f>
        <v>30646</v>
      </c>
      <c r="G4" s="72">
        <f t="shared" si="0"/>
        <v>31722</v>
      </c>
      <c r="H4" s="73">
        <f t="shared" si="0"/>
        <v>40519</v>
      </c>
      <c r="I4" s="72">
        <f t="shared" si="0"/>
        <v>40710</v>
      </c>
      <c r="J4" s="74">
        <f t="shared" si="0"/>
        <v>36726</v>
      </c>
      <c r="K4" s="72">
        <f t="shared" si="0"/>
        <v>43652</v>
      </c>
      <c r="L4" s="72">
        <f t="shared" si="0"/>
        <v>46758</v>
      </c>
      <c r="M4" s="72">
        <f t="shared" si="0"/>
        <v>49336.173999999999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28309</v>
      </c>
      <c r="F5" s="100">
        <f t="shared" ref="F5:M5" si="1">SUM(F6:F7)</f>
        <v>30438</v>
      </c>
      <c r="G5" s="100">
        <f t="shared" si="1"/>
        <v>31421</v>
      </c>
      <c r="H5" s="101">
        <f t="shared" si="1"/>
        <v>39644</v>
      </c>
      <c r="I5" s="100">
        <f t="shared" si="1"/>
        <v>39835</v>
      </c>
      <c r="J5" s="102">
        <f t="shared" si="1"/>
        <v>35867</v>
      </c>
      <c r="K5" s="100">
        <f t="shared" si="1"/>
        <v>42777</v>
      </c>
      <c r="L5" s="100">
        <f t="shared" si="1"/>
        <v>45883</v>
      </c>
      <c r="M5" s="100">
        <f t="shared" si="1"/>
        <v>48414.798999999999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23933</v>
      </c>
      <c r="F6" s="79">
        <v>25830</v>
      </c>
      <c r="G6" s="79">
        <v>26724</v>
      </c>
      <c r="H6" s="80">
        <v>35288</v>
      </c>
      <c r="I6" s="79">
        <v>35479</v>
      </c>
      <c r="J6" s="81">
        <v>32076</v>
      </c>
      <c r="K6" s="79">
        <v>38421</v>
      </c>
      <c r="L6" s="79">
        <v>41527</v>
      </c>
      <c r="M6" s="79">
        <v>43827.930999999997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4376</v>
      </c>
      <c r="F7" s="93">
        <v>4608</v>
      </c>
      <c r="G7" s="93">
        <v>4697</v>
      </c>
      <c r="H7" s="94">
        <v>4356</v>
      </c>
      <c r="I7" s="93">
        <v>4356</v>
      </c>
      <c r="J7" s="95">
        <v>3791</v>
      </c>
      <c r="K7" s="93">
        <v>4356</v>
      </c>
      <c r="L7" s="93">
        <v>4356</v>
      </c>
      <c r="M7" s="93">
        <v>4586.8679999999995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74</v>
      </c>
      <c r="F8" s="100">
        <f t="shared" ref="F8:M8" si="2">SUM(F9:F46)</f>
        <v>208</v>
      </c>
      <c r="G8" s="100">
        <f t="shared" si="2"/>
        <v>301</v>
      </c>
      <c r="H8" s="101">
        <f t="shared" si="2"/>
        <v>875</v>
      </c>
      <c r="I8" s="100">
        <f t="shared" si="2"/>
        <v>875</v>
      </c>
      <c r="J8" s="102">
        <f t="shared" si="2"/>
        <v>859</v>
      </c>
      <c r="K8" s="100">
        <f t="shared" si="2"/>
        <v>875</v>
      </c>
      <c r="L8" s="100">
        <f t="shared" si="2"/>
        <v>875</v>
      </c>
      <c r="M8" s="100">
        <f t="shared" si="2"/>
        <v>921.37499999999989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29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55</v>
      </c>
      <c r="I11" s="86">
        <v>55</v>
      </c>
      <c r="J11" s="88">
        <v>0</v>
      </c>
      <c r="K11" s="86">
        <v>55</v>
      </c>
      <c r="L11" s="86">
        <v>55</v>
      </c>
      <c r="M11" s="86">
        <v>57.914999999999999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4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39</v>
      </c>
      <c r="F38" s="86">
        <v>0</v>
      </c>
      <c r="G38" s="86">
        <v>0</v>
      </c>
      <c r="H38" s="87">
        <v>141</v>
      </c>
      <c r="I38" s="86">
        <v>141</v>
      </c>
      <c r="J38" s="88">
        <v>0</v>
      </c>
      <c r="K38" s="86">
        <v>141</v>
      </c>
      <c r="L38" s="86">
        <v>141</v>
      </c>
      <c r="M38" s="86">
        <v>148.47299999999998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35</v>
      </c>
      <c r="F42" s="86">
        <v>139</v>
      </c>
      <c r="G42" s="86">
        <v>176</v>
      </c>
      <c r="H42" s="87">
        <v>329</v>
      </c>
      <c r="I42" s="86">
        <v>329</v>
      </c>
      <c r="J42" s="88">
        <v>309</v>
      </c>
      <c r="K42" s="86">
        <v>329</v>
      </c>
      <c r="L42" s="86">
        <v>329</v>
      </c>
      <c r="M42" s="86">
        <v>346.43699999999995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532</v>
      </c>
      <c r="K43" s="86">
        <v>270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69</v>
      </c>
      <c r="G45" s="86">
        <v>92</v>
      </c>
      <c r="H45" s="87">
        <v>350</v>
      </c>
      <c r="I45" s="86">
        <v>350</v>
      </c>
      <c r="J45" s="88">
        <v>18</v>
      </c>
      <c r="K45" s="86">
        <v>80</v>
      </c>
      <c r="L45" s="86">
        <v>350</v>
      </c>
      <c r="M45" s="86">
        <v>368.54999999999995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23914</v>
      </c>
      <c r="F51" s="72">
        <f t="shared" ref="F51:M51" si="4">F52+F59+F62+F63+F64+F72+F73</f>
        <v>34542</v>
      </c>
      <c r="G51" s="72">
        <f t="shared" si="4"/>
        <v>46620</v>
      </c>
      <c r="H51" s="73">
        <f t="shared" si="4"/>
        <v>0</v>
      </c>
      <c r="I51" s="72">
        <f t="shared" si="4"/>
        <v>0</v>
      </c>
      <c r="J51" s="74">
        <f t="shared" si="4"/>
        <v>3984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23914</v>
      </c>
      <c r="F72" s="86">
        <v>34542</v>
      </c>
      <c r="G72" s="86">
        <v>46620</v>
      </c>
      <c r="H72" s="87">
        <v>0</v>
      </c>
      <c r="I72" s="86">
        <v>0</v>
      </c>
      <c r="J72" s="88">
        <v>3984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59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59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59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52297</v>
      </c>
      <c r="F92" s="46">
        <f t="shared" ref="F92:M92" si="16">F4+F51+F77+F90</f>
        <v>65247</v>
      </c>
      <c r="G92" s="46">
        <f t="shared" si="16"/>
        <v>78342</v>
      </c>
      <c r="H92" s="47">
        <f t="shared" si="16"/>
        <v>40519</v>
      </c>
      <c r="I92" s="46">
        <f t="shared" si="16"/>
        <v>40710</v>
      </c>
      <c r="J92" s="48">
        <f t="shared" si="16"/>
        <v>40710</v>
      </c>
      <c r="K92" s="46">
        <f t="shared" si="16"/>
        <v>43652</v>
      </c>
      <c r="L92" s="46">
        <f t="shared" si="16"/>
        <v>46758</v>
      </c>
      <c r="M92" s="46">
        <f t="shared" si="16"/>
        <v>49336.173999999999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122</v>
      </c>
      <c r="G3" s="17" t="s">
        <v>158</v>
      </c>
      <c r="H3" s="173" t="s">
        <v>123</v>
      </c>
      <c r="I3" s="174"/>
      <c r="J3" s="175"/>
      <c r="K3" s="17" t="s">
        <v>124</v>
      </c>
      <c r="L3" s="17" t="s">
        <v>156</v>
      </c>
      <c r="M3" s="17" t="s">
        <v>155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38332</v>
      </c>
      <c r="F4" s="72">
        <f t="shared" ref="F4:M4" si="0">F5+F8+F47</f>
        <v>38502</v>
      </c>
      <c r="G4" s="72">
        <f t="shared" si="0"/>
        <v>28935</v>
      </c>
      <c r="H4" s="73">
        <f t="shared" si="0"/>
        <v>36270</v>
      </c>
      <c r="I4" s="72">
        <f t="shared" si="0"/>
        <v>33470</v>
      </c>
      <c r="J4" s="74">
        <f t="shared" si="0"/>
        <v>29340</v>
      </c>
      <c r="K4" s="72">
        <f t="shared" si="0"/>
        <v>31014</v>
      </c>
      <c r="L4" s="72">
        <f t="shared" si="0"/>
        <v>31927.642000000003</v>
      </c>
      <c r="M4" s="72">
        <f t="shared" si="0"/>
        <v>34706.807026000002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37416</v>
      </c>
      <c r="F5" s="100">
        <f t="shared" ref="F5:M5" si="1">SUM(F6:F7)</f>
        <v>35292</v>
      </c>
      <c r="G5" s="100">
        <f t="shared" si="1"/>
        <v>24881</v>
      </c>
      <c r="H5" s="101">
        <f t="shared" si="1"/>
        <v>28605</v>
      </c>
      <c r="I5" s="100">
        <f t="shared" si="1"/>
        <v>28605</v>
      </c>
      <c r="J5" s="102">
        <f t="shared" si="1"/>
        <v>26901</v>
      </c>
      <c r="K5" s="100">
        <f t="shared" si="1"/>
        <v>28476</v>
      </c>
      <c r="L5" s="100">
        <f t="shared" si="1"/>
        <v>30369.294000000002</v>
      </c>
      <c r="M5" s="100">
        <f t="shared" si="1"/>
        <v>33065.866582000002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37385</v>
      </c>
      <c r="F6" s="79">
        <v>35242</v>
      </c>
      <c r="G6" s="79">
        <v>24822</v>
      </c>
      <c r="H6" s="80">
        <v>28183</v>
      </c>
      <c r="I6" s="79">
        <v>28183</v>
      </c>
      <c r="J6" s="81">
        <v>26451</v>
      </c>
      <c r="K6" s="79">
        <v>28033</v>
      </c>
      <c r="L6" s="79">
        <v>29905.916000000001</v>
      </c>
      <c r="M6" s="79">
        <v>32577.929548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31</v>
      </c>
      <c r="F7" s="93">
        <v>50</v>
      </c>
      <c r="G7" s="93">
        <v>59</v>
      </c>
      <c r="H7" s="94">
        <v>422</v>
      </c>
      <c r="I7" s="93">
        <v>422</v>
      </c>
      <c r="J7" s="95">
        <v>450</v>
      </c>
      <c r="K7" s="93">
        <v>443</v>
      </c>
      <c r="L7" s="93">
        <v>463.37800000000004</v>
      </c>
      <c r="M7" s="93">
        <v>487.93703400000004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916</v>
      </c>
      <c r="F8" s="100">
        <f t="shared" ref="F8:M8" si="2">SUM(F9:F46)</f>
        <v>3210</v>
      </c>
      <c r="G8" s="100">
        <f t="shared" si="2"/>
        <v>4054</v>
      </c>
      <c r="H8" s="101">
        <f t="shared" si="2"/>
        <v>7665</v>
      </c>
      <c r="I8" s="100">
        <f t="shared" si="2"/>
        <v>4865</v>
      </c>
      <c r="J8" s="102">
        <f t="shared" si="2"/>
        <v>2439</v>
      </c>
      <c r="K8" s="100">
        <f t="shared" si="2"/>
        <v>2538</v>
      </c>
      <c r="L8" s="100">
        <f t="shared" si="2"/>
        <v>1558.3480000000009</v>
      </c>
      <c r="M8" s="100">
        <f t="shared" si="2"/>
        <v>1640.9404440000005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151</v>
      </c>
      <c r="I10" s="86">
        <v>151</v>
      </c>
      <c r="J10" s="88">
        <v>0</v>
      </c>
      <c r="K10" s="86">
        <v>157</v>
      </c>
      <c r="L10" s="86">
        <v>165.22200000000001</v>
      </c>
      <c r="M10" s="86">
        <v>173.97876600000001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13</v>
      </c>
      <c r="F11" s="86">
        <v>48</v>
      </c>
      <c r="G11" s="86">
        <v>39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</v>
      </c>
      <c r="F14" s="86">
        <v>216</v>
      </c>
      <c r="G14" s="86">
        <v>214</v>
      </c>
      <c r="H14" s="87">
        <v>0</v>
      </c>
      <c r="I14" s="86">
        <v>0</v>
      </c>
      <c r="J14" s="88">
        <v>89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694</v>
      </c>
      <c r="F31" s="86">
        <v>0</v>
      </c>
      <c r="G31" s="86">
        <v>0</v>
      </c>
      <c r="H31" s="87">
        <v>0</v>
      </c>
      <c r="I31" s="86">
        <v>0</v>
      </c>
      <c r="J31" s="88">
        <v>125</v>
      </c>
      <c r="K31" s="86">
        <v>0</v>
      </c>
      <c r="L31" s="86">
        <v>7</v>
      </c>
      <c r="M31" s="86">
        <v>7.3709999999999996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135</v>
      </c>
      <c r="F38" s="86">
        <v>1092</v>
      </c>
      <c r="G38" s="86">
        <v>774</v>
      </c>
      <c r="H38" s="87">
        <v>552</v>
      </c>
      <c r="I38" s="86">
        <v>552</v>
      </c>
      <c r="J38" s="88">
        <v>714</v>
      </c>
      <c r="K38" s="86">
        <v>374</v>
      </c>
      <c r="L38" s="86">
        <v>0.40399999999999636</v>
      </c>
      <c r="M38" s="86">
        <v>0.42541199999999613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466</v>
      </c>
      <c r="G41" s="86">
        <v>793</v>
      </c>
      <c r="H41" s="87">
        <v>555</v>
      </c>
      <c r="I41" s="86">
        <v>555</v>
      </c>
      <c r="J41" s="88">
        <v>414</v>
      </c>
      <c r="K41" s="86">
        <v>77</v>
      </c>
      <c r="L41" s="86">
        <v>-0.45799999999996999</v>
      </c>
      <c r="M41" s="86">
        <v>-0.48227399999996834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70</v>
      </c>
      <c r="F42" s="86">
        <v>453</v>
      </c>
      <c r="G42" s="86">
        <v>1332</v>
      </c>
      <c r="H42" s="87">
        <v>4557</v>
      </c>
      <c r="I42" s="86">
        <v>1757</v>
      </c>
      <c r="J42" s="88">
        <v>1089</v>
      </c>
      <c r="K42" s="86">
        <v>0</v>
      </c>
      <c r="L42" s="86">
        <v>154.40000000000055</v>
      </c>
      <c r="M42" s="86">
        <v>162.58320000000057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356</v>
      </c>
      <c r="G43" s="86">
        <v>276</v>
      </c>
      <c r="H43" s="87">
        <v>1058</v>
      </c>
      <c r="I43" s="86">
        <v>1058</v>
      </c>
      <c r="J43" s="88">
        <v>0</v>
      </c>
      <c r="K43" s="86">
        <v>1107</v>
      </c>
      <c r="L43" s="86">
        <v>1158.922</v>
      </c>
      <c r="M43" s="86">
        <v>1220.3448659999999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58</v>
      </c>
      <c r="I44" s="86">
        <v>58</v>
      </c>
      <c r="J44" s="88">
        <v>0</v>
      </c>
      <c r="K44" s="86">
        <v>60</v>
      </c>
      <c r="L44" s="86">
        <v>62.760000000000005</v>
      </c>
      <c r="M44" s="86">
        <v>66.086280000000002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579</v>
      </c>
      <c r="G45" s="86">
        <v>626</v>
      </c>
      <c r="H45" s="87">
        <v>734</v>
      </c>
      <c r="I45" s="86">
        <v>734</v>
      </c>
      <c r="J45" s="88">
        <v>8</v>
      </c>
      <c r="K45" s="86">
        <v>763</v>
      </c>
      <c r="L45" s="86">
        <v>10.09800000000007</v>
      </c>
      <c r="M45" s="86">
        <v>10.633194000000072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65</v>
      </c>
      <c r="G51" s="72">
        <f t="shared" si="4"/>
        <v>171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65</v>
      </c>
      <c r="G72" s="86">
        <v>171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</v>
      </c>
      <c r="F77" s="72">
        <f t="shared" ref="F77:M77" si="13">F78+F81+F84+F85+F86+F87+F88</f>
        <v>206</v>
      </c>
      <c r="G77" s="72">
        <f t="shared" si="13"/>
        <v>46</v>
      </c>
      <c r="H77" s="73">
        <f t="shared" si="13"/>
        <v>450</v>
      </c>
      <c r="I77" s="72">
        <f t="shared" si="13"/>
        <v>450</v>
      </c>
      <c r="J77" s="74">
        <f t="shared" si="13"/>
        <v>0</v>
      </c>
      <c r="K77" s="72">
        <f t="shared" si="13"/>
        <v>468</v>
      </c>
      <c r="L77" s="72">
        <f t="shared" si="13"/>
        <v>490.52800000000002</v>
      </c>
      <c r="M77" s="72">
        <f t="shared" si="13"/>
        <v>516.52598399999999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</v>
      </c>
      <c r="F81" s="86">
        <f t="shared" ref="F81:M81" si="15">SUM(F82:F83)</f>
        <v>206</v>
      </c>
      <c r="G81" s="86">
        <f t="shared" si="15"/>
        <v>46</v>
      </c>
      <c r="H81" s="87">
        <f t="shared" si="15"/>
        <v>450</v>
      </c>
      <c r="I81" s="86">
        <f t="shared" si="15"/>
        <v>450</v>
      </c>
      <c r="J81" s="88">
        <f t="shared" si="15"/>
        <v>0</v>
      </c>
      <c r="K81" s="86">
        <f t="shared" si="15"/>
        <v>468</v>
      </c>
      <c r="L81" s="86">
        <f t="shared" si="15"/>
        <v>490.52800000000002</v>
      </c>
      <c r="M81" s="86">
        <f t="shared" si="15"/>
        <v>516.52598399999999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</v>
      </c>
      <c r="F83" s="93">
        <v>206</v>
      </c>
      <c r="G83" s="93">
        <v>46</v>
      </c>
      <c r="H83" s="94">
        <v>450</v>
      </c>
      <c r="I83" s="93">
        <v>450</v>
      </c>
      <c r="J83" s="95">
        <v>0</v>
      </c>
      <c r="K83" s="93">
        <v>468</v>
      </c>
      <c r="L83" s="93">
        <v>490.52800000000002</v>
      </c>
      <c r="M83" s="93">
        <v>516.52598399999999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38339</v>
      </c>
      <c r="F92" s="46">
        <f t="shared" ref="F92:M92" si="16">F4+F51+F77+F90</f>
        <v>38773</v>
      </c>
      <c r="G92" s="46">
        <f t="shared" si="16"/>
        <v>29152</v>
      </c>
      <c r="H92" s="47">
        <f t="shared" si="16"/>
        <v>36720</v>
      </c>
      <c r="I92" s="46">
        <f t="shared" si="16"/>
        <v>33920</v>
      </c>
      <c r="J92" s="48">
        <f t="shared" si="16"/>
        <v>29340</v>
      </c>
      <c r="K92" s="46">
        <f t="shared" si="16"/>
        <v>31482</v>
      </c>
      <c r="L92" s="46">
        <f t="shared" si="16"/>
        <v>32418.170000000002</v>
      </c>
      <c r="M92" s="46">
        <f t="shared" si="16"/>
        <v>35223.333010000002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</row>
    <row r="4" spans="1:27" s="23" customFormat="1" ht="12.75" customHeight="1" x14ac:dyDescent="0.25">
      <c r="A4" s="18"/>
      <c r="B4" s="19" t="s">
        <v>6</v>
      </c>
      <c r="C4" s="20">
        <f>SUM(C5:C7)</f>
        <v>2927874</v>
      </c>
      <c r="D4" s="20">
        <f t="shared" ref="D4:K4" si="0">SUM(D5:D7)</f>
        <v>3388947</v>
      </c>
      <c r="E4" s="20">
        <f t="shared" si="0"/>
        <v>3511281</v>
      </c>
      <c r="F4" s="21">
        <f t="shared" si="0"/>
        <v>3746126</v>
      </c>
      <c r="G4" s="20">
        <f t="shared" si="0"/>
        <v>3812398</v>
      </c>
      <c r="H4" s="22">
        <f t="shared" si="0"/>
        <v>3846263</v>
      </c>
      <c r="I4" s="20">
        <f t="shared" si="0"/>
        <v>4037247.4750000001</v>
      </c>
      <c r="J4" s="20">
        <f t="shared" si="0"/>
        <v>4250777.642</v>
      </c>
      <c r="K4" s="20">
        <f t="shared" si="0"/>
        <v>4433969.7450259998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2720868</v>
      </c>
      <c r="D5" s="28">
        <v>2951160</v>
      </c>
      <c r="E5" s="28">
        <v>3166791</v>
      </c>
      <c r="F5" s="27">
        <v>3416818</v>
      </c>
      <c r="G5" s="28">
        <v>3504979</v>
      </c>
      <c r="H5" s="29">
        <v>3515572</v>
      </c>
      <c r="I5" s="28">
        <v>3722954.4750000001</v>
      </c>
      <c r="J5" s="28">
        <v>3929952.2940000002</v>
      </c>
      <c r="K5" s="29">
        <v>4126049.6885819994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205899</v>
      </c>
      <c r="D6" s="33">
        <v>436083</v>
      </c>
      <c r="E6" s="33">
        <v>343457</v>
      </c>
      <c r="F6" s="32">
        <v>328375</v>
      </c>
      <c r="G6" s="33">
        <v>306486</v>
      </c>
      <c r="H6" s="34">
        <v>329816</v>
      </c>
      <c r="I6" s="33">
        <v>313313</v>
      </c>
      <c r="J6" s="33">
        <v>319797.34800000006</v>
      </c>
      <c r="K6" s="34">
        <v>306837.57244399993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1107</v>
      </c>
      <c r="D7" s="36">
        <v>1704</v>
      </c>
      <c r="E7" s="36">
        <v>1033</v>
      </c>
      <c r="F7" s="35">
        <v>933</v>
      </c>
      <c r="G7" s="36">
        <v>933</v>
      </c>
      <c r="H7" s="37">
        <v>875</v>
      </c>
      <c r="I7" s="36">
        <v>980</v>
      </c>
      <c r="J7" s="36">
        <v>1028</v>
      </c>
      <c r="K7" s="37">
        <v>1082.4839999999999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361313</v>
      </c>
      <c r="D8" s="20">
        <f t="shared" ref="D8:K8" si="1">SUM(D9:D15)</f>
        <v>391325</v>
      </c>
      <c r="E8" s="20">
        <f t="shared" si="1"/>
        <v>461909</v>
      </c>
      <c r="F8" s="21">
        <f t="shared" si="1"/>
        <v>404715</v>
      </c>
      <c r="G8" s="20">
        <f t="shared" si="1"/>
        <v>362715</v>
      </c>
      <c r="H8" s="22">
        <f t="shared" si="1"/>
        <v>377618</v>
      </c>
      <c r="I8" s="20">
        <f t="shared" si="1"/>
        <v>385220.15</v>
      </c>
      <c r="J8" s="20">
        <f t="shared" si="1"/>
        <v>455722</v>
      </c>
      <c r="K8" s="20">
        <f t="shared" si="1"/>
        <v>500987.26599999995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97</v>
      </c>
      <c r="D9" s="28">
        <v>5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3037</v>
      </c>
      <c r="D10" s="33">
        <v>3635</v>
      </c>
      <c r="E10" s="33">
        <v>3578</v>
      </c>
      <c r="F10" s="32">
        <v>4177</v>
      </c>
      <c r="G10" s="33">
        <v>4177</v>
      </c>
      <c r="H10" s="34">
        <v>4051</v>
      </c>
      <c r="I10" s="33">
        <v>4386</v>
      </c>
      <c r="J10" s="33">
        <v>4587</v>
      </c>
      <c r="K10" s="34">
        <v>4830.1109999999999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313437</v>
      </c>
      <c r="D14" s="33">
        <v>343966</v>
      </c>
      <c r="E14" s="33">
        <v>402498</v>
      </c>
      <c r="F14" s="32">
        <v>366505</v>
      </c>
      <c r="G14" s="33">
        <v>324505</v>
      </c>
      <c r="H14" s="34">
        <v>323503</v>
      </c>
      <c r="I14" s="33">
        <v>345875.15</v>
      </c>
      <c r="J14" s="33">
        <v>414485</v>
      </c>
      <c r="K14" s="34">
        <v>457564.70499999996</v>
      </c>
    </row>
    <row r="15" spans="1:27" s="14" customFormat="1" ht="12.75" customHeight="1" x14ac:dyDescent="0.25">
      <c r="A15" s="25"/>
      <c r="B15" s="26" t="s">
        <v>20</v>
      </c>
      <c r="C15" s="35">
        <v>44742</v>
      </c>
      <c r="D15" s="36">
        <v>43719</v>
      </c>
      <c r="E15" s="36">
        <v>55833</v>
      </c>
      <c r="F15" s="35">
        <v>34033</v>
      </c>
      <c r="G15" s="36">
        <v>34033</v>
      </c>
      <c r="H15" s="37">
        <v>50064</v>
      </c>
      <c r="I15" s="36">
        <v>34959</v>
      </c>
      <c r="J15" s="36">
        <v>36650</v>
      </c>
      <c r="K15" s="37">
        <v>38592.449999999997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109155</v>
      </c>
      <c r="D16" s="20">
        <f t="shared" ref="D16:K16" si="2">SUM(D17:D23)</f>
        <v>297492</v>
      </c>
      <c r="E16" s="20">
        <f t="shared" si="2"/>
        <v>258990</v>
      </c>
      <c r="F16" s="21">
        <f t="shared" si="2"/>
        <v>297232</v>
      </c>
      <c r="G16" s="20">
        <f t="shared" si="2"/>
        <v>352846</v>
      </c>
      <c r="H16" s="22">
        <f t="shared" si="2"/>
        <v>351270</v>
      </c>
      <c r="I16" s="20">
        <f t="shared" si="2"/>
        <v>321865</v>
      </c>
      <c r="J16" s="20">
        <f t="shared" si="2"/>
        <v>336290.52799999999</v>
      </c>
      <c r="K16" s="20">
        <f t="shared" si="2"/>
        <v>7591.632983999998</v>
      </c>
    </row>
    <row r="17" spans="1:11" s="14" customFormat="1" ht="12.75" customHeight="1" x14ac:dyDescent="0.25">
      <c r="A17" s="25"/>
      <c r="B17" s="26" t="s">
        <v>22</v>
      </c>
      <c r="C17" s="27">
        <v>99642</v>
      </c>
      <c r="D17" s="28">
        <v>284539</v>
      </c>
      <c r="E17" s="28">
        <v>231265</v>
      </c>
      <c r="F17" s="27">
        <v>295036</v>
      </c>
      <c r="G17" s="28">
        <v>342557</v>
      </c>
      <c r="H17" s="29">
        <v>336518</v>
      </c>
      <c r="I17" s="28">
        <v>315518</v>
      </c>
      <c r="J17" s="28">
        <v>330274</v>
      </c>
      <c r="K17" s="29">
        <v>1256.2289999999998</v>
      </c>
    </row>
    <row r="18" spans="1:11" s="14" customFormat="1" ht="12.75" customHeight="1" x14ac:dyDescent="0.25">
      <c r="A18" s="25"/>
      <c r="B18" s="26" t="s">
        <v>23</v>
      </c>
      <c r="C18" s="32">
        <v>9513</v>
      </c>
      <c r="D18" s="33">
        <v>12953</v>
      </c>
      <c r="E18" s="33">
        <v>27725</v>
      </c>
      <c r="F18" s="32">
        <v>2196</v>
      </c>
      <c r="G18" s="33">
        <v>10289</v>
      </c>
      <c r="H18" s="34">
        <v>14752</v>
      </c>
      <c r="I18" s="33">
        <v>6347</v>
      </c>
      <c r="J18" s="33">
        <v>6016.5280000000002</v>
      </c>
      <c r="K18" s="34">
        <v>6335.4039839999987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20392</v>
      </c>
      <c r="D24" s="20">
        <v>6</v>
      </c>
      <c r="E24" s="20">
        <v>1441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3418734</v>
      </c>
      <c r="D26" s="46">
        <f t="shared" ref="D26:K26" si="3">+D4+D8+D16+D24</f>
        <v>4077770</v>
      </c>
      <c r="E26" s="46">
        <f t="shared" si="3"/>
        <v>4233621</v>
      </c>
      <c r="F26" s="47">
        <f t="shared" si="3"/>
        <v>4448073</v>
      </c>
      <c r="G26" s="46">
        <f t="shared" si="3"/>
        <v>4527959</v>
      </c>
      <c r="H26" s="48">
        <f t="shared" si="3"/>
        <v>4575151</v>
      </c>
      <c r="I26" s="46">
        <f t="shared" si="3"/>
        <v>4744332.625</v>
      </c>
      <c r="J26" s="46">
        <f t="shared" si="3"/>
        <v>5042790.17</v>
      </c>
      <c r="K26" s="46">
        <f t="shared" si="3"/>
        <v>4942548.6440099999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122</v>
      </c>
      <c r="G3" s="17" t="s">
        <v>158</v>
      </c>
      <c r="H3" s="173" t="s">
        <v>123</v>
      </c>
      <c r="I3" s="174"/>
      <c r="J3" s="175"/>
      <c r="K3" s="17" t="s">
        <v>124</v>
      </c>
      <c r="L3" s="17" t="s">
        <v>156</v>
      </c>
      <c r="M3" s="17" t="s">
        <v>155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17726</v>
      </c>
      <c r="F4" s="72">
        <f t="shared" ref="F4:M4" si="0">F5+F8+F47</f>
        <v>20721</v>
      </c>
      <c r="G4" s="72">
        <f t="shared" si="0"/>
        <v>21876</v>
      </c>
      <c r="H4" s="73">
        <f t="shared" si="0"/>
        <v>29161</v>
      </c>
      <c r="I4" s="72">
        <f t="shared" si="0"/>
        <v>67161</v>
      </c>
      <c r="J4" s="74">
        <f t="shared" si="0"/>
        <v>64681</v>
      </c>
      <c r="K4" s="72">
        <f t="shared" si="0"/>
        <v>79329.475000000006</v>
      </c>
      <c r="L4" s="72">
        <f t="shared" si="0"/>
        <v>80849</v>
      </c>
      <c r="M4" s="72">
        <f t="shared" si="0"/>
        <v>85133.996999999988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14594</v>
      </c>
      <c r="F5" s="100">
        <f t="shared" ref="F5:M5" si="1">SUM(F6:F7)</f>
        <v>15073</v>
      </c>
      <c r="G5" s="100">
        <f t="shared" si="1"/>
        <v>15782</v>
      </c>
      <c r="H5" s="101">
        <f t="shared" si="1"/>
        <v>20468</v>
      </c>
      <c r="I5" s="100">
        <f t="shared" si="1"/>
        <v>62468</v>
      </c>
      <c r="J5" s="102">
        <f t="shared" si="1"/>
        <v>61312</v>
      </c>
      <c r="K5" s="100">
        <f t="shared" si="1"/>
        <v>71541.475000000006</v>
      </c>
      <c r="L5" s="100">
        <f t="shared" si="1"/>
        <v>72606</v>
      </c>
      <c r="M5" s="100">
        <f t="shared" si="1"/>
        <v>76454.117999999988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12570</v>
      </c>
      <c r="F6" s="79">
        <v>13087</v>
      </c>
      <c r="G6" s="79">
        <v>13592</v>
      </c>
      <c r="H6" s="80">
        <v>18508</v>
      </c>
      <c r="I6" s="79">
        <v>60508</v>
      </c>
      <c r="J6" s="81">
        <v>57712</v>
      </c>
      <c r="K6" s="79">
        <v>65483.474999999999</v>
      </c>
      <c r="L6" s="79">
        <v>66453</v>
      </c>
      <c r="M6" s="79">
        <v>69975.008999999991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2024</v>
      </c>
      <c r="F7" s="93">
        <v>1986</v>
      </c>
      <c r="G7" s="93">
        <v>2190</v>
      </c>
      <c r="H7" s="94">
        <v>1960</v>
      </c>
      <c r="I7" s="93">
        <v>1960</v>
      </c>
      <c r="J7" s="95">
        <v>3600</v>
      </c>
      <c r="K7" s="93">
        <v>6058</v>
      </c>
      <c r="L7" s="93">
        <v>6153</v>
      </c>
      <c r="M7" s="93">
        <v>6479.1089999999995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3132</v>
      </c>
      <c r="F8" s="100">
        <f t="shared" ref="F8:M8" si="2">SUM(F9:F46)</f>
        <v>5648</v>
      </c>
      <c r="G8" s="100">
        <f t="shared" si="2"/>
        <v>6094</v>
      </c>
      <c r="H8" s="101">
        <f t="shared" si="2"/>
        <v>8693</v>
      </c>
      <c r="I8" s="100">
        <f t="shared" si="2"/>
        <v>4693</v>
      </c>
      <c r="J8" s="102">
        <f t="shared" si="2"/>
        <v>3369</v>
      </c>
      <c r="K8" s="100">
        <f t="shared" si="2"/>
        <v>7788</v>
      </c>
      <c r="L8" s="100">
        <f t="shared" si="2"/>
        <v>8243</v>
      </c>
      <c r="M8" s="100">
        <f t="shared" si="2"/>
        <v>8679.878999999999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</v>
      </c>
      <c r="F10" s="86">
        <v>152</v>
      </c>
      <c r="G10" s="86">
        <v>472</v>
      </c>
      <c r="H10" s="87">
        <v>158</v>
      </c>
      <c r="I10" s="86">
        <v>158</v>
      </c>
      <c r="J10" s="88">
        <v>19</v>
      </c>
      <c r="K10" s="86">
        <v>40</v>
      </c>
      <c r="L10" s="86">
        <v>49</v>
      </c>
      <c r="M10" s="86">
        <v>51.597000000000001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577</v>
      </c>
      <c r="F11" s="86">
        <v>766</v>
      </c>
      <c r="G11" s="86">
        <v>14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960</v>
      </c>
      <c r="L13" s="86">
        <v>960</v>
      </c>
      <c r="M13" s="86">
        <v>1010.8799999999999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113</v>
      </c>
      <c r="F14" s="86">
        <v>35</v>
      </c>
      <c r="G14" s="86">
        <v>19</v>
      </c>
      <c r="H14" s="87">
        <v>38</v>
      </c>
      <c r="I14" s="86">
        <v>38</v>
      </c>
      <c r="J14" s="88">
        <v>228</v>
      </c>
      <c r="K14" s="86">
        <v>254</v>
      </c>
      <c r="L14" s="86">
        <v>256</v>
      </c>
      <c r="M14" s="86">
        <v>269.56799999999998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43</v>
      </c>
      <c r="I15" s="86">
        <v>43</v>
      </c>
      <c r="J15" s="88">
        <v>0</v>
      </c>
      <c r="K15" s="86">
        <v>15</v>
      </c>
      <c r="L15" s="86">
        <v>47</v>
      </c>
      <c r="M15" s="86">
        <v>49.491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20</v>
      </c>
      <c r="F22" s="86">
        <v>87</v>
      </c>
      <c r="G22" s="86">
        <v>42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136</v>
      </c>
      <c r="L23" s="86">
        <v>136</v>
      </c>
      <c r="M23" s="86">
        <v>143.208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374</v>
      </c>
      <c r="F31" s="86">
        <v>2871</v>
      </c>
      <c r="G31" s="86">
        <v>30</v>
      </c>
      <c r="H31" s="87">
        <v>3338</v>
      </c>
      <c r="I31" s="86">
        <v>338</v>
      </c>
      <c r="J31" s="88">
        <v>474</v>
      </c>
      <c r="K31" s="86">
        <v>590</v>
      </c>
      <c r="L31" s="86">
        <v>764</v>
      </c>
      <c r="M31" s="86">
        <v>804.49199999999996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1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478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173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50</v>
      </c>
      <c r="F38" s="86">
        <v>430</v>
      </c>
      <c r="G38" s="86">
        <v>123</v>
      </c>
      <c r="H38" s="87">
        <v>132</v>
      </c>
      <c r="I38" s="86">
        <v>132</v>
      </c>
      <c r="J38" s="88">
        <v>97</v>
      </c>
      <c r="K38" s="86">
        <v>216</v>
      </c>
      <c r="L38" s="86">
        <v>223</v>
      </c>
      <c r="M38" s="86">
        <v>234.81899999999999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350</v>
      </c>
      <c r="F41" s="86">
        <v>1</v>
      </c>
      <c r="G41" s="86">
        <v>0</v>
      </c>
      <c r="H41" s="87">
        <v>310</v>
      </c>
      <c r="I41" s="86">
        <v>310</v>
      </c>
      <c r="J41" s="88">
        <v>0</v>
      </c>
      <c r="K41" s="86">
        <v>346</v>
      </c>
      <c r="L41" s="86">
        <v>159</v>
      </c>
      <c r="M41" s="86">
        <v>167.42699999999999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869</v>
      </c>
      <c r="F42" s="86">
        <v>916</v>
      </c>
      <c r="G42" s="86">
        <v>734</v>
      </c>
      <c r="H42" s="87">
        <v>2535</v>
      </c>
      <c r="I42" s="86">
        <v>1535</v>
      </c>
      <c r="J42" s="88">
        <v>1600</v>
      </c>
      <c r="K42" s="86">
        <v>2278</v>
      </c>
      <c r="L42" s="86">
        <v>866</v>
      </c>
      <c r="M42" s="86">
        <v>911.89799999999991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666</v>
      </c>
      <c r="F43" s="86">
        <v>324</v>
      </c>
      <c r="G43" s="86">
        <v>4390</v>
      </c>
      <c r="H43" s="87">
        <v>2137</v>
      </c>
      <c r="I43" s="86">
        <v>2137</v>
      </c>
      <c r="J43" s="88">
        <v>232</v>
      </c>
      <c r="K43" s="86">
        <v>2950</v>
      </c>
      <c r="L43" s="86">
        <v>3919</v>
      </c>
      <c r="M43" s="86">
        <v>4126.7069999999994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66</v>
      </c>
      <c r="G44" s="86">
        <v>140</v>
      </c>
      <c r="H44" s="87">
        <v>0</v>
      </c>
      <c r="I44" s="86">
        <v>0</v>
      </c>
      <c r="J44" s="88">
        <v>43</v>
      </c>
      <c r="K44" s="86">
        <v>0</v>
      </c>
      <c r="L44" s="86">
        <v>861</v>
      </c>
      <c r="M44" s="86">
        <v>906.63299999999992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107</v>
      </c>
      <c r="F45" s="86">
        <v>0</v>
      </c>
      <c r="G45" s="86">
        <v>45</v>
      </c>
      <c r="H45" s="87">
        <v>2</v>
      </c>
      <c r="I45" s="86">
        <v>2</v>
      </c>
      <c r="J45" s="88">
        <v>18</v>
      </c>
      <c r="K45" s="86">
        <v>3</v>
      </c>
      <c r="L45" s="86">
        <v>3</v>
      </c>
      <c r="M45" s="86">
        <v>3.1589999999999998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84</v>
      </c>
      <c r="H46" s="94">
        <v>0</v>
      </c>
      <c r="I46" s="93">
        <v>0</v>
      </c>
      <c r="J46" s="95">
        <v>7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27758</v>
      </c>
      <c r="F51" s="72">
        <f t="shared" ref="F51:M51" si="4">F52+F59+F62+F63+F64+F72+F73</f>
        <v>35523</v>
      </c>
      <c r="G51" s="72">
        <f t="shared" si="4"/>
        <v>50308</v>
      </c>
      <c r="H51" s="73">
        <f t="shared" si="4"/>
        <v>56903</v>
      </c>
      <c r="I51" s="72">
        <f t="shared" si="4"/>
        <v>14903</v>
      </c>
      <c r="J51" s="74">
        <f t="shared" si="4"/>
        <v>13866</v>
      </c>
      <c r="K51" s="72">
        <f t="shared" si="4"/>
        <v>5073</v>
      </c>
      <c r="L51" s="72">
        <f t="shared" si="4"/>
        <v>29572</v>
      </c>
      <c r="M51" s="72">
        <f t="shared" si="4"/>
        <v>31139.315999999999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27608</v>
      </c>
      <c r="F72" s="86">
        <v>35521</v>
      </c>
      <c r="G72" s="86">
        <v>47945</v>
      </c>
      <c r="H72" s="87">
        <v>55944</v>
      </c>
      <c r="I72" s="86">
        <v>13944</v>
      </c>
      <c r="J72" s="88">
        <v>13480</v>
      </c>
      <c r="K72" s="86">
        <v>5073</v>
      </c>
      <c r="L72" s="86">
        <v>29523</v>
      </c>
      <c r="M72" s="86">
        <v>31087.718999999997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150</v>
      </c>
      <c r="F73" s="86">
        <f t="shared" ref="F73:M73" si="12">SUM(F74:F75)</f>
        <v>2</v>
      </c>
      <c r="G73" s="86">
        <f t="shared" si="12"/>
        <v>2363</v>
      </c>
      <c r="H73" s="87">
        <f t="shared" si="12"/>
        <v>959</v>
      </c>
      <c r="I73" s="86">
        <f t="shared" si="12"/>
        <v>959</v>
      </c>
      <c r="J73" s="88">
        <f t="shared" si="12"/>
        <v>386</v>
      </c>
      <c r="K73" s="86">
        <f t="shared" si="12"/>
        <v>0</v>
      </c>
      <c r="L73" s="86">
        <f t="shared" si="12"/>
        <v>49</v>
      </c>
      <c r="M73" s="86">
        <f t="shared" si="12"/>
        <v>51.596999999999994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150</v>
      </c>
      <c r="F75" s="93">
        <v>2</v>
      </c>
      <c r="G75" s="93">
        <v>2363</v>
      </c>
      <c r="H75" s="94">
        <v>959</v>
      </c>
      <c r="I75" s="93">
        <v>959</v>
      </c>
      <c r="J75" s="95">
        <v>386</v>
      </c>
      <c r="K75" s="93">
        <v>0</v>
      </c>
      <c r="L75" s="93">
        <v>49</v>
      </c>
      <c r="M75" s="93">
        <v>51.596999999999994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86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86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86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45484</v>
      </c>
      <c r="F92" s="46">
        <f t="shared" ref="F92:M92" si="16">F4+F51+F77+F90</f>
        <v>56330</v>
      </c>
      <c r="G92" s="46">
        <f t="shared" si="16"/>
        <v>72184</v>
      </c>
      <c r="H92" s="47">
        <f t="shared" si="16"/>
        <v>86064</v>
      </c>
      <c r="I92" s="46">
        <f t="shared" si="16"/>
        <v>82064</v>
      </c>
      <c r="J92" s="48">
        <f t="shared" si="16"/>
        <v>78547</v>
      </c>
      <c r="K92" s="46">
        <f t="shared" si="16"/>
        <v>84402.475000000006</v>
      </c>
      <c r="L92" s="46">
        <f t="shared" si="16"/>
        <v>110421</v>
      </c>
      <c r="M92" s="46">
        <f t="shared" si="16"/>
        <v>116273.31299999999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122</v>
      </c>
      <c r="G3" s="17" t="s">
        <v>158</v>
      </c>
      <c r="H3" s="173" t="s">
        <v>123</v>
      </c>
      <c r="I3" s="174"/>
      <c r="J3" s="175"/>
      <c r="K3" s="17" t="s">
        <v>124</v>
      </c>
      <c r="L3" s="17" t="s">
        <v>156</v>
      </c>
      <c r="M3" s="17" t="s">
        <v>155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18076</v>
      </c>
      <c r="F4" s="72">
        <f t="shared" ref="F4:M4" si="0">F5+F8+F47</f>
        <v>33411</v>
      </c>
      <c r="G4" s="72">
        <f t="shared" si="0"/>
        <v>15078</v>
      </c>
      <c r="H4" s="73">
        <f t="shared" si="0"/>
        <v>45819</v>
      </c>
      <c r="I4" s="72">
        <f t="shared" si="0"/>
        <v>29819</v>
      </c>
      <c r="J4" s="74">
        <f t="shared" si="0"/>
        <v>35264</v>
      </c>
      <c r="K4" s="72">
        <f t="shared" si="0"/>
        <v>40517</v>
      </c>
      <c r="L4" s="72">
        <f t="shared" si="0"/>
        <v>39304</v>
      </c>
      <c r="M4" s="72">
        <f t="shared" si="0"/>
        <v>10534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1138</v>
      </c>
      <c r="F5" s="100">
        <f t="shared" ref="F5:M5" si="1">SUM(F6:F7)</f>
        <v>1741</v>
      </c>
      <c r="G5" s="100">
        <f t="shared" si="1"/>
        <v>2745</v>
      </c>
      <c r="H5" s="101">
        <f t="shared" si="1"/>
        <v>12011</v>
      </c>
      <c r="I5" s="100">
        <f t="shared" si="1"/>
        <v>12011</v>
      </c>
      <c r="J5" s="102">
        <f t="shared" si="1"/>
        <v>23870</v>
      </c>
      <c r="K5" s="100">
        <f t="shared" si="1"/>
        <v>12112</v>
      </c>
      <c r="L5" s="100">
        <f t="shared" si="1"/>
        <v>12209</v>
      </c>
      <c r="M5" s="100">
        <f t="shared" si="1"/>
        <v>10534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1016</v>
      </c>
      <c r="F6" s="79">
        <v>1583</v>
      </c>
      <c r="G6" s="79">
        <v>2512</v>
      </c>
      <c r="H6" s="80">
        <v>11870</v>
      </c>
      <c r="I6" s="79">
        <v>11870</v>
      </c>
      <c r="J6" s="81">
        <v>23729</v>
      </c>
      <c r="K6" s="79">
        <v>11964</v>
      </c>
      <c r="L6" s="79">
        <v>12054</v>
      </c>
      <c r="M6" s="79">
        <v>10534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122</v>
      </c>
      <c r="F7" s="93">
        <v>158</v>
      </c>
      <c r="G7" s="93">
        <v>233</v>
      </c>
      <c r="H7" s="94">
        <v>141</v>
      </c>
      <c r="I7" s="93">
        <v>141</v>
      </c>
      <c r="J7" s="95">
        <v>141</v>
      </c>
      <c r="K7" s="93">
        <v>148</v>
      </c>
      <c r="L7" s="93">
        <v>155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16937</v>
      </c>
      <c r="F8" s="100">
        <f t="shared" ref="F8:M8" si="2">SUM(F9:F46)</f>
        <v>31663</v>
      </c>
      <c r="G8" s="100">
        <f t="shared" si="2"/>
        <v>12316</v>
      </c>
      <c r="H8" s="101">
        <f t="shared" si="2"/>
        <v>33808</v>
      </c>
      <c r="I8" s="100">
        <f t="shared" si="2"/>
        <v>17808</v>
      </c>
      <c r="J8" s="102">
        <f t="shared" si="2"/>
        <v>11387</v>
      </c>
      <c r="K8" s="100">
        <f t="shared" si="2"/>
        <v>28405</v>
      </c>
      <c r="L8" s="100">
        <f t="shared" si="2"/>
        <v>27095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4</v>
      </c>
      <c r="G10" s="86">
        <v>12</v>
      </c>
      <c r="H10" s="87">
        <v>0</v>
      </c>
      <c r="I10" s="86">
        <v>0</v>
      </c>
      <c r="J10" s="88">
        <v>102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</v>
      </c>
      <c r="F11" s="86">
        <v>46</v>
      </c>
      <c r="G11" s="86">
        <v>539</v>
      </c>
      <c r="H11" s="87">
        <v>53</v>
      </c>
      <c r="I11" s="86">
        <v>53</v>
      </c>
      <c r="J11" s="88">
        <v>96</v>
      </c>
      <c r="K11" s="86">
        <v>56</v>
      </c>
      <c r="L11" s="86">
        <v>59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474</v>
      </c>
      <c r="F14" s="86">
        <v>206</v>
      </c>
      <c r="G14" s="86">
        <v>9</v>
      </c>
      <c r="H14" s="87">
        <v>0</v>
      </c>
      <c r="I14" s="86">
        <v>0</v>
      </c>
      <c r="J14" s="88">
        <v>9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5</v>
      </c>
      <c r="I15" s="86">
        <v>5</v>
      </c>
      <c r="J15" s="88">
        <v>0</v>
      </c>
      <c r="K15" s="86">
        <v>5</v>
      </c>
      <c r="L15" s="86">
        <v>5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183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83</v>
      </c>
      <c r="F22" s="86">
        <v>1017</v>
      </c>
      <c r="G22" s="86">
        <v>68</v>
      </c>
      <c r="H22" s="87">
        <v>0</v>
      </c>
      <c r="I22" s="86">
        <v>0</v>
      </c>
      <c r="J22" s="88">
        <v>61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311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49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</v>
      </c>
      <c r="F32" s="86">
        <v>0</v>
      </c>
      <c r="G32" s="86">
        <v>1</v>
      </c>
      <c r="H32" s="87">
        <v>0</v>
      </c>
      <c r="I32" s="86">
        <v>0</v>
      </c>
      <c r="J32" s="88">
        <v>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545</v>
      </c>
      <c r="G37" s="86">
        <v>0</v>
      </c>
      <c r="H37" s="87">
        <v>0</v>
      </c>
      <c r="I37" s="86">
        <v>0</v>
      </c>
      <c r="J37" s="88">
        <v>88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19</v>
      </c>
      <c r="F38" s="86">
        <v>170</v>
      </c>
      <c r="G38" s="86">
        <v>18</v>
      </c>
      <c r="H38" s="87">
        <v>62</v>
      </c>
      <c r="I38" s="86">
        <v>62</v>
      </c>
      <c r="J38" s="88">
        <v>0</v>
      </c>
      <c r="K38" s="86">
        <v>65</v>
      </c>
      <c r="L38" s="86">
        <v>68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3190</v>
      </c>
      <c r="F39" s="86">
        <v>2864</v>
      </c>
      <c r="G39" s="86">
        <v>3953</v>
      </c>
      <c r="H39" s="87">
        <v>5656</v>
      </c>
      <c r="I39" s="86">
        <v>5656</v>
      </c>
      <c r="J39" s="88">
        <v>4133</v>
      </c>
      <c r="K39" s="86">
        <v>5939</v>
      </c>
      <c r="L39" s="86">
        <v>6212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13000</v>
      </c>
      <c r="F40" s="86">
        <v>26211</v>
      </c>
      <c r="G40" s="86">
        <v>7115</v>
      </c>
      <c r="H40" s="87">
        <v>27803</v>
      </c>
      <c r="I40" s="86">
        <v>11803</v>
      </c>
      <c r="J40" s="88">
        <v>6305</v>
      </c>
      <c r="K40" s="86">
        <v>22100</v>
      </c>
      <c r="L40" s="86">
        <v>20500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133</v>
      </c>
      <c r="F42" s="86">
        <v>252</v>
      </c>
      <c r="G42" s="86">
        <v>269</v>
      </c>
      <c r="H42" s="87">
        <v>227</v>
      </c>
      <c r="I42" s="86">
        <v>227</v>
      </c>
      <c r="J42" s="88">
        <v>475</v>
      </c>
      <c r="K42" s="86">
        <v>238</v>
      </c>
      <c r="L42" s="86">
        <v>249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</v>
      </c>
      <c r="F44" s="86">
        <v>0</v>
      </c>
      <c r="G44" s="86">
        <v>0</v>
      </c>
      <c r="H44" s="87">
        <v>0</v>
      </c>
      <c r="I44" s="86">
        <v>0</v>
      </c>
      <c r="J44" s="88">
        <v>117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22</v>
      </c>
      <c r="F45" s="86">
        <v>32</v>
      </c>
      <c r="G45" s="86">
        <v>0</v>
      </c>
      <c r="H45" s="87">
        <v>2</v>
      </c>
      <c r="I45" s="86">
        <v>2</v>
      </c>
      <c r="J45" s="88">
        <v>0</v>
      </c>
      <c r="K45" s="86">
        <v>2</v>
      </c>
      <c r="L45" s="86">
        <v>2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5</v>
      </c>
      <c r="G46" s="93">
        <v>100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</v>
      </c>
      <c r="F47" s="100">
        <f t="shared" ref="F47:M47" si="3">SUM(F48:F49)</f>
        <v>7</v>
      </c>
      <c r="G47" s="100">
        <f t="shared" si="3"/>
        <v>17</v>
      </c>
      <c r="H47" s="101">
        <f t="shared" si="3"/>
        <v>0</v>
      </c>
      <c r="I47" s="100">
        <f t="shared" si="3"/>
        <v>0</v>
      </c>
      <c r="J47" s="102">
        <f t="shared" si="3"/>
        <v>7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</v>
      </c>
      <c r="F48" s="79">
        <v>0</v>
      </c>
      <c r="G48" s="79">
        <v>17</v>
      </c>
      <c r="H48" s="80">
        <v>0</v>
      </c>
      <c r="I48" s="79">
        <v>0</v>
      </c>
      <c r="J48" s="81">
        <v>7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7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450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450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99594</v>
      </c>
      <c r="F77" s="72">
        <f t="shared" ref="F77:M77" si="13">F78+F81+F84+F85+F86+F87+F88</f>
        <v>284740</v>
      </c>
      <c r="G77" s="72">
        <f t="shared" si="13"/>
        <v>241771</v>
      </c>
      <c r="H77" s="73">
        <f t="shared" si="13"/>
        <v>293934</v>
      </c>
      <c r="I77" s="72">
        <f t="shared" si="13"/>
        <v>342548</v>
      </c>
      <c r="J77" s="74">
        <f t="shared" si="13"/>
        <v>336313</v>
      </c>
      <c r="K77" s="72">
        <f t="shared" si="13"/>
        <v>314381</v>
      </c>
      <c r="L77" s="72">
        <f t="shared" si="13"/>
        <v>329081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99541</v>
      </c>
      <c r="F78" s="100">
        <f t="shared" ref="F78:M78" si="14">SUM(F79:F80)</f>
        <v>284534</v>
      </c>
      <c r="G78" s="100">
        <f t="shared" si="14"/>
        <v>231263</v>
      </c>
      <c r="H78" s="101">
        <f t="shared" si="14"/>
        <v>293934</v>
      </c>
      <c r="I78" s="100">
        <f t="shared" si="14"/>
        <v>342548</v>
      </c>
      <c r="J78" s="102">
        <f t="shared" si="14"/>
        <v>335425</v>
      </c>
      <c r="K78" s="100">
        <f t="shared" si="14"/>
        <v>314381</v>
      </c>
      <c r="L78" s="100">
        <f t="shared" si="14"/>
        <v>329081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99501</v>
      </c>
      <c r="F79" s="79">
        <v>284534</v>
      </c>
      <c r="G79" s="79">
        <v>231263</v>
      </c>
      <c r="H79" s="80">
        <v>293934</v>
      </c>
      <c r="I79" s="79">
        <v>342548</v>
      </c>
      <c r="J79" s="81">
        <v>322569</v>
      </c>
      <c r="K79" s="79">
        <v>314381</v>
      </c>
      <c r="L79" s="79">
        <v>329081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40</v>
      </c>
      <c r="F80" s="93">
        <v>0</v>
      </c>
      <c r="G80" s="93">
        <v>0</v>
      </c>
      <c r="H80" s="94">
        <v>0</v>
      </c>
      <c r="I80" s="93">
        <v>0</v>
      </c>
      <c r="J80" s="95">
        <v>12856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53</v>
      </c>
      <c r="F81" s="86">
        <f t="shared" ref="F81:M81" si="15">SUM(F82:F83)</f>
        <v>206</v>
      </c>
      <c r="G81" s="86">
        <f t="shared" si="15"/>
        <v>10508</v>
      </c>
      <c r="H81" s="87">
        <f t="shared" si="15"/>
        <v>0</v>
      </c>
      <c r="I81" s="86">
        <f t="shared" si="15"/>
        <v>0</v>
      </c>
      <c r="J81" s="88">
        <f t="shared" si="15"/>
        <v>888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53</v>
      </c>
      <c r="F83" s="93">
        <v>206</v>
      </c>
      <c r="G83" s="93">
        <v>10508</v>
      </c>
      <c r="H83" s="94">
        <v>0</v>
      </c>
      <c r="I83" s="93">
        <v>0</v>
      </c>
      <c r="J83" s="95">
        <v>888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117670</v>
      </c>
      <c r="F92" s="46">
        <f t="shared" ref="F92:M92" si="16">F4+F51+F77+F90</f>
        <v>318151</v>
      </c>
      <c r="G92" s="46">
        <f t="shared" si="16"/>
        <v>257299</v>
      </c>
      <c r="H92" s="47">
        <f t="shared" si="16"/>
        <v>339753</v>
      </c>
      <c r="I92" s="46">
        <f t="shared" si="16"/>
        <v>372367</v>
      </c>
      <c r="J92" s="48">
        <f t="shared" si="16"/>
        <v>371577</v>
      </c>
      <c r="K92" s="46">
        <f t="shared" si="16"/>
        <v>354898</v>
      </c>
      <c r="L92" s="46">
        <f t="shared" si="16"/>
        <v>368385</v>
      </c>
      <c r="M92" s="46">
        <f t="shared" si="16"/>
        <v>10534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122</v>
      </c>
      <c r="G3" s="17" t="s">
        <v>158</v>
      </c>
      <c r="H3" s="173" t="s">
        <v>123</v>
      </c>
      <c r="I3" s="174"/>
      <c r="J3" s="175"/>
      <c r="K3" s="17" t="s">
        <v>124</v>
      </c>
      <c r="L3" s="17" t="s">
        <v>156</v>
      </c>
      <c r="M3" s="17" t="s">
        <v>155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55924</v>
      </c>
      <c r="F4" s="72">
        <f t="shared" ref="F4:M4" si="0">F5+F8+F47</f>
        <v>88521</v>
      </c>
      <c r="G4" s="72">
        <f t="shared" si="0"/>
        <v>111123</v>
      </c>
      <c r="H4" s="73">
        <f t="shared" si="0"/>
        <v>88912</v>
      </c>
      <c r="I4" s="72">
        <f t="shared" si="0"/>
        <v>91712</v>
      </c>
      <c r="J4" s="74">
        <f t="shared" si="0"/>
        <v>99104</v>
      </c>
      <c r="K4" s="72">
        <f t="shared" si="0"/>
        <v>96537</v>
      </c>
      <c r="L4" s="72">
        <f t="shared" si="0"/>
        <v>106101</v>
      </c>
      <c r="M4" s="72">
        <f t="shared" si="0"/>
        <v>118627.353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28175</v>
      </c>
      <c r="F5" s="100">
        <f t="shared" ref="F5:M5" si="1">SUM(F6:F7)</f>
        <v>34679</v>
      </c>
      <c r="G5" s="100">
        <f t="shared" si="1"/>
        <v>51820</v>
      </c>
      <c r="H5" s="101">
        <f t="shared" si="1"/>
        <v>49102</v>
      </c>
      <c r="I5" s="100">
        <f t="shared" si="1"/>
        <v>49102</v>
      </c>
      <c r="J5" s="102">
        <f t="shared" si="1"/>
        <v>50473</v>
      </c>
      <c r="K5" s="100">
        <f t="shared" si="1"/>
        <v>56145</v>
      </c>
      <c r="L5" s="100">
        <f t="shared" si="1"/>
        <v>64607</v>
      </c>
      <c r="M5" s="100">
        <f t="shared" si="1"/>
        <v>71943.171000000002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26081</v>
      </c>
      <c r="F6" s="79">
        <v>30909</v>
      </c>
      <c r="G6" s="79">
        <v>47368</v>
      </c>
      <c r="H6" s="80">
        <v>42558</v>
      </c>
      <c r="I6" s="79">
        <v>42558</v>
      </c>
      <c r="J6" s="81">
        <v>45290</v>
      </c>
      <c r="K6" s="79">
        <v>49273</v>
      </c>
      <c r="L6" s="79">
        <v>57419</v>
      </c>
      <c r="M6" s="79">
        <v>64374.207000000002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2094</v>
      </c>
      <c r="F7" s="93">
        <v>3770</v>
      </c>
      <c r="G7" s="93">
        <v>4452</v>
      </c>
      <c r="H7" s="94">
        <v>6544</v>
      </c>
      <c r="I7" s="93">
        <v>6544</v>
      </c>
      <c r="J7" s="95">
        <v>5183</v>
      </c>
      <c r="K7" s="93">
        <v>6872</v>
      </c>
      <c r="L7" s="93">
        <v>7188</v>
      </c>
      <c r="M7" s="93">
        <v>7568.9639999999999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27486</v>
      </c>
      <c r="F8" s="100">
        <f t="shared" ref="F8:M8" si="2">SUM(F9:F46)</f>
        <v>53841</v>
      </c>
      <c r="G8" s="100">
        <f t="shared" si="2"/>
        <v>59302</v>
      </c>
      <c r="H8" s="101">
        <f t="shared" si="2"/>
        <v>39810</v>
      </c>
      <c r="I8" s="100">
        <f t="shared" si="2"/>
        <v>42610</v>
      </c>
      <c r="J8" s="102">
        <f t="shared" si="2"/>
        <v>48631</v>
      </c>
      <c r="K8" s="100">
        <f t="shared" si="2"/>
        <v>40392</v>
      </c>
      <c r="L8" s="100">
        <f t="shared" si="2"/>
        <v>41494</v>
      </c>
      <c r="M8" s="100">
        <f t="shared" si="2"/>
        <v>46684.181999999993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5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357</v>
      </c>
      <c r="F10" s="86">
        <v>599</v>
      </c>
      <c r="G10" s="86">
        <v>237</v>
      </c>
      <c r="H10" s="87">
        <v>705</v>
      </c>
      <c r="I10" s="86">
        <v>705</v>
      </c>
      <c r="J10" s="88">
        <v>13</v>
      </c>
      <c r="K10" s="86">
        <v>739</v>
      </c>
      <c r="L10" s="86">
        <v>773</v>
      </c>
      <c r="M10" s="86">
        <v>813.96899999999994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957</v>
      </c>
      <c r="F11" s="86">
        <v>378</v>
      </c>
      <c r="G11" s="86">
        <v>19</v>
      </c>
      <c r="H11" s="87">
        <v>487</v>
      </c>
      <c r="I11" s="86">
        <v>487</v>
      </c>
      <c r="J11" s="88">
        <v>386</v>
      </c>
      <c r="K11" s="86">
        <v>2496</v>
      </c>
      <c r="L11" s="86">
        <v>2505</v>
      </c>
      <c r="M11" s="86">
        <v>4637.7649999999994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1686</v>
      </c>
      <c r="F14" s="86">
        <v>1519</v>
      </c>
      <c r="G14" s="86">
        <v>2664</v>
      </c>
      <c r="H14" s="87">
        <v>1149</v>
      </c>
      <c r="I14" s="86">
        <v>1149</v>
      </c>
      <c r="J14" s="88">
        <v>1802</v>
      </c>
      <c r="K14" s="86">
        <v>1207</v>
      </c>
      <c r="L14" s="86">
        <v>1262</v>
      </c>
      <c r="M14" s="86">
        <v>1328.886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116</v>
      </c>
      <c r="F15" s="86">
        <v>110</v>
      </c>
      <c r="G15" s="86">
        <v>62</v>
      </c>
      <c r="H15" s="87">
        <v>321</v>
      </c>
      <c r="I15" s="86">
        <v>321</v>
      </c>
      <c r="J15" s="88">
        <v>153</v>
      </c>
      <c r="K15" s="86">
        <v>338</v>
      </c>
      <c r="L15" s="86">
        <v>354</v>
      </c>
      <c r="M15" s="86">
        <v>372.76199999999994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3370</v>
      </c>
      <c r="F16" s="86">
        <v>3563</v>
      </c>
      <c r="G16" s="86">
        <v>2837</v>
      </c>
      <c r="H16" s="87">
        <v>5629</v>
      </c>
      <c r="I16" s="86">
        <v>8429</v>
      </c>
      <c r="J16" s="88">
        <v>6501</v>
      </c>
      <c r="K16" s="86">
        <v>3346</v>
      </c>
      <c r="L16" s="86">
        <v>3612</v>
      </c>
      <c r="M16" s="86">
        <v>3324.4359999999997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246</v>
      </c>
      <c r="F22" s="86">
        <v>510</v>
      </c>
      <c r="G22" s="86">
        <v>108</v>
      </c>
      <c r="H22" s="87">
        <v>2522</v>
      </c>
      <c r="I22" s="86">
        <v>2522</v>
      </c>
      <c r="J22" s="88">
        <v>116</v>
      </c>
      <c r="K22" s="86">
        <v>133</v>
      </c>
      <c r="L22" s="86">
        <v>2937</v>
      </c>
      <c r="M22" s="86">
        <v>3092.6610000000001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4275</v>
      </c>
      <c r="F23" s="86">
        <v>17124</v>
      </c>
      <c r="G23" s="86">
        <v>31418</v>
      </c>
      <c r="H23" s="87">
        <v>6166</v>
      </c>
      <c r="I23" s="86">
        <v>6166</v>
      </c>
      <c r="J23" s="88">
        <v>14985</v>
      </c>
      <c r="K23" s="86">
        <v>7831</v>
      </c>
      <c r="L23" s="86">
        <v>6861</v>
      </c>
      <c r="M23" s="86">
        <v>10841.632999999998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102</v>
      </c>
      <c r="F29" s="86">
        <v>0</v>
      </c>
      <c r="G29" s="86">
        <v>1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</v>
      </c>
      <c r="F30" s="86">
        <v>34</v>
      </c>
      <c r="G30" s="86">
        <v>19</v>
      </c>
      <c r="H30" s="87">
        <v>0</v>
      </c>
      <c r="I30" s="86">
        <v>0</v>
      </c>
      <c r="J30" s="88">
        <v>1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12</v>
      </c>
      <c r="F31" s="86">
        <v>238</v>
      </c>
      <c r="G31" s="86">
        <v>874</v>
      </c>
      <c r="H31" s="87">
        <v>210</v>
      </c>
      <c r="I31" s="86">
        <v>210</v>
      </c>
      <c r="J31" s="88">
        <v>353</v>
      </c>
      <c r="K31" s="86">
        <v>2448</v>
      </c>
      <c r="L31" s="86">
        <v>231</v>
      </c>
      <c r="M31" s="86">
        <v>243.24299999999999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93</v>
      </c>
      <c r="F32" s="86">
        <v>26</v>
      </c>
      <c r="G32" s="86">
        <v>475</v>
      </c>
      <c r="H32" s="87">
        <v>26</v>
      </c>
      <c r="I32" s="86">
        <v>26</v>
      </c>
      <c r="J32" s="88">
        <v>20</v>
      </c>
      <c r="K32" s="86">
        <v>27</v>
      </c>
      <c r="L32" s="86">
        <v>28</v>
      </c>
      <c r="M32" s="86">
        <v>29.483999999999998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84</v>
      </c>
      <c r="G33" s="86">
        <v>0</v>
      </c>
      <c r="H33" s="87">
        <v>7</v>
      </c>
      <c r="I33" s="86">
        <v>7</v>
      </c>
      <c r="J33" s="88">
        <v>0</v>
      </c>
      <c r="K33" s="86">
        <v>7</v>
      </c>
      <c r="L33" s="86">
        <v>7</v>
      </c>
      <c r="M33" s="86">
        <v>7.3709999999999996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87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227</v>
      </c>
      <c r="F37" s="86">
        <v>92</v>
      </c>
      <c r="G37" s="86">
        <v>0</v>
      </c>
      <c r="H37" s="87">
        <v>20</v>
      </c>
      <c r="I37" s="86">
        <v>20</v>
      </c>
      <c r="J37" s="88">
        <v>455</v>
      </c>
      <c r="K37" s="86">
        <v>21</v>
      </c>
      <c r="L37" s="86">
        <v>22</v>
      </c>
      <c r="M37" s="86">
        <v>23.165999999999997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3444</v>
      </c>
      <c r="F38" s="86">
        <v>9914</v>
      </c>
      <c r="G38" s="86">
        <v>6896</v>
      </c>
      <c r="H38" s="87">
        <v>4913</v>
      </c>
      <c r="I38" s="86">
        <v>4913</v>
      </c>
      <c r="J38" s="88">
        <v>5418</v>
      </c>
      <c r="K38" s="86">
        <v>5131</v>
      </c>
      <c r="L38" s="86">
        <v>5343</v>
      </c>
      <c r="M38" s="86">
        <v>5626.1789999999992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3695</v>
      </c>
      <c r="F39" s="86">
        <v>2557</v>
      </c>
      <c r="G39" s="86">
        <v>2459</v>
      </c>
      <c r="H39" s="87">
        <v>5119</v>
      </c>
      <c r="I39" s="86">
        <v>5119</v>
      </c>
      <c r="J39" s="88">
        <v>959</v>
      </c>
      <c r="K39" s="86">
        <v>305</v>
      </c>
      <c r="L39" s="86">
        <v>558</v>
      </c>
      <c r="M39" s="86">
        <v>587.57399999999996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1340</v>
      </c>
      <c r="F40" s="86">
        <v>3891</v>
      </c>
      <c r="G40" s="86">
        <v>3760</v>
      </c>
      <c r="H40" s="87">
        <v>2274</v>
      </c>
      <c r="I40" s="86">
        <v>2274</v>
      </c>
      <c r="J40" s="88">
        <v>8140</v>
      </c>
      <c r="K40" s="86">
        <v>2386</v>
      </c>
      <c r="L40" s="86">
        <v>2497</v>
      </c>
      <c r="M40" s="86">
        <v>2629.3409999999999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911</v>
      </c>
      <c r="F41" s="86">
        <v>647</v>
      </c>
      <c r="G41" s="86">
        <v>449</v>
      </c>
      <c r="H41" s="87">
        <v>970</v>
      </c>
      <c r="I41" s="86">
        <v>970</v>
      </c>
      <c r="J41" s="88">
        <v>842</v>
      </c>
      <c r="K41" s="86">
        <v>988</v>
      </c>
      <c r="L41" s="86">
        <v>1006</v>
      </c>
      <c r="M41" s="86">
        <v>777.31799999999998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2680</v>
      </c>
      <c r="F42" s="86">
        <v>7097</v>
      </c>
      <c r="G42" s="86">
        <v>5292</v>
      </c>
      <c r="H42" s="87">
        <v>5150</v>
      </c>
      <c r="I42" s="86">
        <v>5150</v>
      </c>
      <c r="J42" s="88">
        <v>6067</v>
      </c>
      <c r="K42" s="86">
        <v>5444</v>
      </c>
      <c r="L42" s="86">
        <v>5753</v>
      </c>
      <c r="M42" s="86">
        <v>6057.9089999999997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465</v>
      </c>
      <c r="F43" s="86">
        <v>781</v>
      </c>
      <c r="G43" s="86">
        <v>44</v>
      </c>
      <c r="H43" s="87">
        <v>0</v>
      </c>
      <c r="I43" s="86">
        <v>0</v>
      </c>
      <c r="J43" s="88">
        <v>857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1307</v>
      </c>
      <c r="F44" s="86">
        <v>925</v>
      </c>
      <c r="G44" s="86">
        <v>986</v>
      </c>
      <c r="H44" s="87">
        <v>688</v>
      </c>
      <c r="I44" s="86">
        <v>688</v>
      </c>
      <c r="J44" s="88">
        <v>1258</v>
      </c>
      <c r="K44" s="86">
        <v>722</v>
      </c>
      <c r="L44" s="86">
        <v>755</v>
      </c>
      <c r="M44" s="86">
        <v>795.01499999999999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2194</v>
      </c>
      <c r="F45" s="86">
        <v>3752</v>
      </c>
      <c r="G45" s="86">
        <v>564</v>
      </c>
      <c r="H45" s="87">
        <v>3454</v>
      </c>
      <c r="I45" s="86">
        <v>3454</v>
      </c>
      <c r="J45" s="88">
        <v>300</v>
      </c>
      <c r="K45" s="86">
        <v>6823</v>
      </c>
      <c r="L45" s="86">
        <v>6990</v>
      </c>
      <c r="M45" s="86">
        <v>5495.4699999999993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51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263</v>
      </c>
      <c r="F47" s="100">
        <f t="shared" ref="F47:M47" si="3">SUM(F48:F49)</f>
        <v>1</v>
      </c>
      <c r="G47" s="100">
        <f t="shared" si="3"/>
        <v>1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263</v>
      </c>
      <c r="F48" s="79">
        <v>1</v>
      </c>
      <c r="G48" s="79">
        <v>1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30987</v>
      </c>
      <c r="F51" s="72">
        <f t="shared" ref="F51:M51" si="4">F52+F59+F62+F63+F64+F72+F73</f>
        <v>23713</v>
      </c>
      <c r="G51" s="72">
        <f t="shared" si="4"/>
        <v>19102</v>
      </c>
      <c r="H51" s="73">
        <f t="shared" si="4"/>
        <v>24349</v>
      </c>
      <c r="I51" s="72">
        <f t="shared" si="4"/>
        <v>24349</v>
      </c>
      <c r="J51" s="74">
        <f t="shared" si="4"/>
        <v>22303</v>
      </c>
      <c r="K51" s="72">
        <f t="shared" si="4"/>
        <v>16070</v>
      </c>
      <c r="L51" s="72">
        <f t="shared" si="4"/>
        <v>11297</v>
      </c>
      <c r="M51" s="72">
        <f t="shared" si="4"/>
        <v>11895.740999999998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3037</v>
      </c>
      <c r="F59" s="100">
        <f t="shared" ref="F59:M59" si="8">SUM(F60:F61)</f>
        <v>3635</v>
      </c>
      <c r="G59" s="100">
        <f t="shared" si="8"/>
        <v>3575</v>
      </c>
      <c r="H59" s="101">
        <f t="shared" si="8"/>
        <v>4177</v>
      </c>
      <c r="I59" s="100">
        <f t="shared" si="8"/>
        <v>4177</v>
      </c>
      <c r="J59" s="102">
        <f t="shared" si="8"/>
        <v>4049</v>
      </c>
      <c r="K59" s="100">
        <f t="shared" si="8"/>
        <v>4386</v>
      </c>
      <c r="L59" s="100">
        <f t="shared" si="8"/>
        <v>4587</v>
      </c>
      <c r="M59" s="100">
        <f t="shared" si="8"/>
        <v>4830.1109999999999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3037</v>
      </c>
      <c r="F61" s="93">
        <v>3635</v>
      </c>
      <c r="G61" s="93">
        <v>3575</v>
      </c>
      <c r="H61" s="94">
        <v>4177</v>
      </c>
      <c r="I61" s="93">
        <v>4177</v>
      </c>
      <c r="J61" s="95">
        <v>4049</v>
      </c>
      <c r="K61" s="93">
        <v>4386</v>
      </c>
      <c r="L61" s="93">
        <v>4587</v>
      </c>
      <c r="M61" s="93">
        <v>4830.1109999999999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27379</v>
      </c>
      <c r="F72" s="86">
        <v>19538</v>
      </c>
      <c r="G72" s="86">
        <v>15342</v>
      </c>
      <c r="H72" s="87">
        <v>20172</v>
      </c>
      <c r="I72" s="86">
        <v>20172</v>
      </c>
      <c r="J72" s="88">
        <v>18109</v>
      </c>
      <c r="K72" s="86">
        <v>11684</v>
      </c>
      <c r="L72" s="86">
        <v>6710</v>
      </c>
      <c r="M72" s="86">
        <v>7065.6299999999992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571</v>
      </c>
      <c r="F73" s="86">
        <f t="shared" ref="F73:M73" si="12">SUM(F74:F75)</f>
        <v>540</v>
      </c>
      <c r="G73" s="86">
        <f t="shared" si="12"/>
        <v>185</v>
      </c>
      <c r="H73" s="87">
        <f t="shared" si="12"/>
        <v>0</v>
      </c>
      <c r="I73" s="86">
        <f t="shared" si="12"/>
        <v>0</v>
      </c>
      <c r="J73" s="88">
        <f t="shared" si="12"/>
        <v>145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571</v>
      </c>
      <c r="F75" s="93">
        <v>540</v>
      </c>
      <c r="G75" s="93">
        <v>185</v>
      </c>
      <c r="H75" s="94">
        <v>0</v>
      </c>
      <c r="I75" s="93">
        <v>0</v>
      </c>
      <c r="J75" s="95">
        <v>145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927</v>
      </c>
      <c r="F77" s="72">
        <f t="shared" ref="F77:M77" si="13">F78+F81+F84+F85+F86+F87+F88</f>
        <v>1944</v>
      </c>
      <c r="G77" s="72">
        <f t="shared" si="13"/>
        <v>3909</v>
      </c>
      <c r="H77" s="73">
        <f t="shared" si="13"/>
        <v>704</v>
      </c>
      <c r="I77" s="72">
        <f t="shared" si="13"/>
        <v>2704</v>
      </c>
      <c r="J77" s="74">
        <f t="shared" si="13"/>
        <v>7226</v>
      </c>
      <c r="K77" s="72">
        <f t="shared" si="13"/>
        <v>5737</v>
      </c>
      <c r="L77" s="72">
        <f t="shared" si="13"/>
        <v>5404</v>
      </c>
      <c r="M77" s="72">
        <f t="shared" si="13"/>
        <v>5690.4119999999984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38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38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889</v>
      </c>
      <c r="F81" s="86">
        <f t="shared" ref="F81:M81" si="15">SUM(F82:F83)</f>
        <v>1944</v>
      </c>
      <c r="G81" s="86">
        <f t="shared" si="15"/>
        <v>3909</v>
      </c>
      <c r="H81" s="87">
        <f t="shared" si="15"/>
        <v>704</v>
      </c>
      <c r="I81" s="86">
        <f t="shared" si="15"/>
        <v>2704</v>
      </c>
      <c r="J81" s="88">
        <f t="shared" si="15"/>
        <v>7226</v>
      </c>
      <c r="K81" s="86">
        <f t="shared" si="15"/>
        <v>5737</v>
      </c>
      <c r="L81" s="86">
        <f t="shared" si="15"/>
        <v>5404</v>
      </c>
      <c r="M81" s="86">
        <f t="shared" si="15"/>
        <v>5690.4119999999984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889</v>
      </c>
      <c r="F83" s="93">
        <v>1944</v>
      </c>
      <c r="G83" s="93">
        <v>3909</v>
      </c>
      <c r="H83" s="94">
        <v>704</v>
      </c>
      <c r="I83" s="93">
        <v>2704</v>
      </c>
      <c r="J83" s="95">
        <v>7226</v>
      </c>
      <c r="K83" s="93">
        <v>5737</v>
      </c>
      <c r="L83" s="93">
        <v>5404</v>
      </c>
      <c r="M83" s="93">
        <v>5690.4119999999984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87838</v>
      </c>
      <c r="F92" s="46">
        <f t="shared" ref="F92:M92" si="16">F4+F51+F77+F90</f>
        <v>114178</v>
      </c>
      <c r="G92" s="46">
        <f t="shared" si="16"/>
        <v>134134</v>
      </c>
      <c r="H92" s="47">
        <f t="shared" si="16"/>
        <v>113965</v>
      </c>
      <c r="I92" s="46">
        <f t="shared" si="16"/>
        <v>118765</v>
      </c>
      <c r="J92" s="48">
        <f t="shared" si="16"/>
        <v>128633</v>
      </c>
      <c r="K92" s="46">
        <f t="shared" si="16"/>
        <v>118344</v>
      </c>
      <c r="L92" s="46">
        <f t="shared" si="16"/>
        <v>122802</v>
      </c>
      <c r="M92" s="46">
        <f t="shared" si="16"/>
        <v>136213.50599999999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>
      <selection activeCell="I39" sqref="I39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  <c r="Z3" s="54" t="s">
        <v>32</v>
      </c>
    </row>
    <row r="4" spans="1:27" s="14" customFormat="1" ht="12.75" customHeight="1" x14ac:dyDescent="0.25">
      <c r="A4" s="25"/>
      <c r="B4" s="56" t="s">
        <v>125</v>
      </c>
      <c r="C4" s="33">
        <v>7264</v>
      </c>
      <c r="D4" s="33">
        <v>9594</v>
      </c>
      <c r="E4" s="33">
        <v>8095</v>
      </c>
      <c r="F4" s="27">
        <v>8313</v>
      </c>
      <c r="G4" s="28">
        <v>8313</v>
      </c>
      <c r="H4" s="29">
        <v>9139</v>
      </c>
      <c r="I4" s="33">
        <v>8646</v>
      </c>
      <c r="J4" s="33">
        <v>9078</v>
      </c>
      <c r="K4" s="33">
        <v>9559.134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126</v>
      </c>
      <c r="C5" s="33">
        <v>187795</v>
      </c>
      <c r="D5" s="33">
        <v>208407</v>
      </c>
      <c r="E5" s="33">
        <v>231001</v>
      </c>
      <c r="F5" s="32">
        <v>234928</v>
      </c>
      <c r="G5" s="33">
        <v>274130</v>
      </c>
      <c r="H5" s="34">
        <v>281434</v>
      </c>
      <c r="I5" s="33">
        <v>286878</v>
      </c>
      <c r="J5" s="33">
        <v>316732</v>
      </c>
      <c r="K5" s="33">
        <v>392265.79599999997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127</v>
      </c>
      <c r="C6" s="33">
        <v>149337</v>
      </c>
      <c r="D6" s="33">
        <v>205431</v>
      </c>
      <c r="E6" s="33">
        <v>203702</v>
      </c>
      <c r="F6" s="32">
        <v>183782</v>
      </c>
      <c r="G6" s="33">
        <v>187828</v>
      </c>
      <c r="H6" s="34">
        <v>201313</v>
      </c>
      <c r="I6" s="33">
        <v>204173</v>
      </c>
      <c r="J6" s="33">
        <v>210965</v>
      </c>
      <c r="K6" s="33">
        <v>222146.14499999999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128</v>
      </c>
      <c r="C7" s="33">
        <v>10953</v>
      </c>
      <c r="D7" s="33">
        <v>12964</v>
      </c>
      <c r="E7" s="33">
        <v>26401</v>
      </c>
      <c r="F7" s="32">
        <v>11748</v>
      </c>
      <c r="G7" s="33">
        <v>10813</v>
      </c>
      <c r="H7" s="34">
        <v>26516</v>
      </c>
      <c r="I7" s="33">
        <v>28657</v>
      </c>
      <c r="J7" s="33">
        <v>25825</v>
      </c>
      <c r="K7" s="33">
        <v>26097.724999999999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129</v>
      </c>
      <c r="C8" s="33">
        <v>2301</v>
      </c>
      <c r="D8" s="33">
        <v>5107</v>
      </c>
      <c r="E8" s="33">
        <v>6203</v>
      </c>
      <c r="F8" s="32">
        <v>10078</v>
      </c>
      <c r="G8" s="33">
        <v>10078</v>
      </c>
      <c r="H8" s="34">
        <v>6532</v>
      </c>
      <c r="I8" s="33">
        <v>10168</v>
      </c>
      <c r="J8" s="33">
        <v>10432</v>
      </c>
      <c r="K8" s="33">
        <v>10984.895999999999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357650</v>
      </c>
      <c r="D19" s="46">
        <f t="shared" ref="D19:K19" si="1">SUM(D4:D18)</f>
        <v>441503</v>
      </c>
      <c r="E19" s="46">
        <f t="shared" si="1"/>
        <v>475402</v>
      </c>
      <c r="F19" s="47">
        <f t="shared" si="1"/>
        <v>448849</v>
      </c>
      <c r="G19" s="46">
        <f t="shared" si="1"/>
        <v>491162</v>
      </c>
      <c r="H19" s="48">
        <f t="shared" si="1"/>
        <v>524934</v>
      </c>
      <c r="I19" s="46">
        <f t="shared" si="1"/>
        <v>538522</v>
      </c>
      <c r="J19" s="46">
        <f t="shared" si="1"/>
        <v>573032</v>
      </c>
      <c r="K19" s="46">
        <f t="shared" si="1"/>
        <v>661053.69599999988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>
      <selection activeCell="E15" sqref="E15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</row>
    <row r="4" spans="1:27" s="23" customFormat="1" ht="12.75" customHeight="1" x14ac:dyDescent="0.25">
      <c r="A4" s="18"/>
      <c r="B4" s="19" t="s">
        <v>6</v>
      </c>
      <c r="C4" s="20">
        <f>SUM(C5:C7)</f>
        <v>345415</v>
      </c>
      <c r="D4" s="20">
        <f t="shared" ref="D4:K4" si="0">SUM(D5:D7)</f>
        <v>429801</v>
      </c>
      <c r="E4" s="20">
        <f t="shared" si="0"/>
        <v>449383</v>
      </c>
      <c r="F4" s="21">
        <f t="shared" si="0"/>
        <v>443240</v>
      </c>
      <c r="G4" s="20">
        <f t="shared" si="0"/>
        <v>480553</v>
      </c>
      <c r="H4" s="22">
        <f t="shared" si="0"/>
        <v>511264</v>
      </c>
      <c r="I4" s="20">
        <f t="shared" si="0"/>
        <v>533437</v>
      </c>
      <c r="J4" s="20">
        <f t="shared" si="0"/>
        <v>567711</v>
      </c>
      <c r="K4" s="20">
        <f t="shared" si="0"/>
        <v>655450.68299999996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240572</v>
      </c>
      <c r="D5" s="28">
        <v>266678</v>
      </c>
      <c r="E5" s="28">
        <v>308440</v>
      </c>
      <c r="F5" s="27">
        <v>315555</v>
      </c>
      <c r="G5" s="28">
        <v>354757</v>
      </c>
      <c r="H5" s="29">
        <v>371169</v>
      </c>
      <c r="I5" s="28">
        <v>385763</v>
      </c>
      <c r="J5" s="28">
        <v>420583</v>
      </c>
      <c r="K5" s="29">
        <v>502471.89899999998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104789</v>
      </c>
      <c r="D6" s="33">
        <v>163040</v>
      </c>
      <c r="E6" s="33">
        <v>140834</v>
      </c>
      <c r="F6" s="32">
        <v>127685</v>
      </c>
      <c r="G6" s="33">
        <v>125796</v>
      </c>
      <c r="H6" s="34">
        <v>140038</v>
      </c>
      <c r="I6" s="33">
        <v>147674</v>
      </c>
      <c r="J6" s="33">
        <v>147128</v>
      </c>
      <c r="K6" s="34">
        <v>152978.78399999999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54</v>
      </c>
      <c r="D7" s="36">
        <v>83</v>
      </c>
      <c r="E7" s="36">
        <v>109</v>
      </c>
      <c r="F7" s="35">
        <v>0</v>
      </c>
      <c r="G7" s="36">
        <v>0</v>
      </c>
      <c r="H7" s="37">
        <v>57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6149</v>
      </c>
      <c r="D8" s="20">
        <f t="shared" ref="D8:K8" si="1">SUM(D9:D15)</f>
        <v>6640</v>
      </c>
      <c r="E8" s="20">
        <f t="shared" si="1"/>
        <v>15644</v>
      </c>
      <c r="F8" s="21">
        <f t="shared" si="1"/>
        <v>4570</v>
      </c>
      <c r="G8" s="20">
        <f t="shared" si="1"/>
        <v>4570</v>
      </c>
      <c r="H8" s="22">
        <f t="shared" si="1"/>
        <v>7152</v>
      </c>
      <c r="I8" s="20">
        <f t="shared" si="1"/>
        <v>5055</v>
      </c>
      <c r="J8" s="20">
        <f t="shared" si="1"/>
        <v>5311</v>
      </c>
      <c r="K8" s="20">
        <f t="shared" si="1"/>
        <v>5592.4830000000002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5</v>
      </c>
      <c r="D9" s="28">
        <v>4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1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2482</v>
      </c>
      <c r="F14" s="32">
        <v>0</v>
      </c>
      <c r="G14" s="33">
        <v>0</v>
      </c>
      <c r="H14" s="34">
        <v>78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6144</v>
      </c>
      <c r="D15" s="36">
        <v>6636</v>
      </c>
      <c r="E15" s="36">
        <v>13162</v>
      </c>
      <c r="F15" s="35">
        <v>4570</v>
      </c>
      <c r="G15" s="36">
        <v>4570</v>
      </c>
      <c r="H15" s="37">
        <v>7073</v>
      </c>
      <c r="I15" s="36">
        <v>5055</v>
      </c>
      <c r="J15" s="36">
        <v>5311</v>
      </c>
      <c r="K15" s="37">
        <v>5592.4830000000002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6086</v>
      </c>
      <c r="D16" s="20">
        <f t="shared" ref="D16:K16" si="2">SUM(D17:D23)</f>
        <v>5062</v>
      </c>
      <c r="E16" s="20">
        <f t="shared" si="2"/>
        <v>10375</v>
      </c>
      <c r="F16" s="21">
        <f t="shared" si="2"/>
        <v>1039</v>
      </c>
      <c r="G16" s="20">
        <f t="shared" si="2"/>
        <v>6039</v>
      </c>
      <c r="H16" s="22">
        <f t="shared" si="2"/>
        <v>6518</v>
      </c>
      <c r="I16" s="20">
        <f t="shared" si="2"/>
        <v>30</v>
      </c>
      <c r="J16" s="20">
        <f t="shared" si="2"/>
        <v>10</v>
      </c>
      <c r="K16" s="20">
        <f t="shared" si="2"/>
        <v>10.53</v>
      </c>
    </row>
    <row r="17" spans="1:11" s="14" customFormat="1" ht="12.75" customHeight="1" x14ac:dyDescent="0.25">
      <c r="A17" s="25"/>
      <c r="B17" s="26" t="s">
        <v>22</v>
      </c>
      <c r="C17" s="27">
        <v>13</v>
      </c>
      <c r="D17" s="28">
        <v>0</v>
      </c>
      <c r="E17" s="28">
        <v>0</v>
      </c>
      <c r="F17" s="27">
        <v>9</v>
      </c>
      <c r="G17" s="28">
        <v>9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6073</v>
      </c>
      <c r="D18" s="33">
        <v>5062</v>
      </c>
      <c r="E18" s="33">
        <v>10375</v>
      </c>
      <c r="F18" s="32">
        <v>1030</v>
      </c>
      <c r="G18" s="33">
        <v>6030</v>
      </c>
      <c r="H18" s="34">
        <v>6518</v>
      </c>
      <c r="I18" s="33">
        <v>30</v>
      </c>
      <c r="J18" s="33">
        <v>10</v>
      </c>
      <c r="K18" s="34">
        <v>10.53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357650</v>
      </c>
      <c r="D26" s="46">
        <f t="shared" ref="D26:K26" si="3">+D4+D8+D16+D24</f>
        <v>441503</v>
      </c>
      <c r="E26" s="46">
        <f t="shared" si="3"/>
        <v>475402</v>
      </c>
      <c r="F26" s="47">
        <f t="shared" si="3"/>
        <v>448849</v>
      </c>
      <c r="G26" s="46">
        <f t="shared" si="3"/>
        <v>491162</v>
      </c>
      <c r="H26" s="48">
        <f t="shared" si="3"/>
        <v>524934</v>
      </c>
      <c r="I26" s="46">
        <f t="shared" si="3"/>
        <v>538522</v>
      </c>
      <c r="J26" s="46">
        <f t="shared" si="3"/>
        <v>573032</v>
      </c>
      <c r="K26" s="46">
        <f t="shared" si="3"/>
        <v>661053.696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  <c r="Z3" s="54" t="s">
        <v>32</v>
      </c>
    </row>
    <row r="4" spans="1:27" s="14" customFormat="1" ht="12.75" customHeight="1" x14ac:dyDescent="0.25">
      <c r="A4" s="25"/>
      <c r="B4" s="56" t="s">
        <v>130</v>
      </c>
      <c r="C4" s="33">
        <v>1678871</v>
      </c>
      <c r="D4" s="33">
        <v>1869659</v>
      </c>
      <c r="E4" s="33">
        <v>1979195</v>
      </c>
      <c r="F4" s="27">
        <v>2016382</v>
      </c>
      <c r="G4" s="28">
        <v>2030150</v>
      </c>
      <c r="H4" s="29">
        <v>1938911</v>
      </c>
      <c r="I4" s="33">
        <v>2158594</v>
      </c>
      <c r="J4" s="33">
        <v>2214982</v>
      </c>
      <c r="K4" s="33">
        <v>2258204.0460000001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131</v>
      </c>
      <c r="C5" s="33">
        <v>841695</v>
      </c>
      <c r="D5" s="33">
        <v>934367</v>
      </c>
      <c r="E5" s="33">
        <v>954053</v>
      </c>
      <c r="F5" s="32">
        <v>1091511</v>
      </c>
      <c r="G5" s="33">
        <v>1094511</v>
      </c>
      <c r="H5" s="34">
        <v>1206350</v>
      </c>
      <c r="I5" s="33">
        <v>1128472</v>
      </c>
      <c r="J5" s="33">
        <v>1272180</v>
      </c>
      <c r="K5" s="33">
        <v>1359901.5399999998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132</v>
      </c>
      <c r="C6" s="33">
        <v>17342</v>
      </c>
      <c r="D6" s="33">
        <v>17747</v>
      </c>
      <c r="E6" s="33">
        <v>14970</v>
      </c>
      <c r="F6" s="32">
        <v>17736</v>
      </c>
      <c r="G6" s="33">
        <v>14736</v>
      </c>
      <c r="H6" s="34">
        <v>11376</v>
      </c>
      <c r="I6" s="33">
        <v>19600</v>
      </c>
      <c r="J6" s="33">
        <v>20457</v>
      </c>
      <c r="K6" s="33">
        <v>21541.220999999998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133</v>
      </c>
      <c r="C7" s="33">
        <v>8685</v>
      </c>
      <c r="D7" s="33">
        <v>15783</v>
      </c>
      <c r="E7" s="33">
        <v>17543</v>
      </c>
      <c r="F7" s="32">
        <v>13608</v>
      </c>
      <c r="G7" s="33">
        <v>13608</v>
      </c>
      <c r="H7" s="34">
        <v>11270</v>
      </c>
      <c r="I7" s="33">
        <v>20411</v>
      </c>
      <c r="J7" s="33">
        <v>21079</v>
      </c>
      <c r="K7" s="33">
        <v>22196.186999999998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134</v>
      </c>
      <c r="C8" s="33">
        <v>87226</v>
      </c>
      <c r="D8" s="33">
        <v>115155</v>
      </c>
      <c r="E8" s="33">
        <v>128670</v>
      </c>
      <c r="F8" s="32">
        <v>136624</v>
      </c>
      <c r="G8" s="33">
        <v>136624</v>
      </c>
      <c r="H8" s="34">
        <v>136624</v>
      </c>
      <c r="I8" s="33">
        <v>152405</v>
      </c>
      <c r="J8" s="33">
        <v>161343</v>
      </c>
      <c r="K8" s="33">
        <v>169895.179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2633819</v>
      </c>
      <c r="D19" s="46">
        <f t="shared" ref="D19:K19" si="1">SUM(D4:D18)</f>
        <v>2952711</v>
      </c>
      <c r="E19" s="46">
        <f t="shared" si="1"/>
        <v>3094431</v>
      </c>
      <c r="F19" s="47">
        <f t="shared" si="1"/>
        <v>3275861</v>
      </c>
      <c r="G19" s="46">
        <f t="shared" si="1"/>
        <v>3289629</v>
      </c>
      <c r="H19" s="48">
        <f t="shared" si="1"/>
        <v>3304531</v>
      </c>
      <c r="I19" s="46">
        <f t="shared" si="1"/>
        <v>3479482</v>
      </c>
      <c r="J19" s="46">
        <f t="shared" si="1"/>
        <v>3690041</v>
      </c>
      <c r="K19" s="46">
        <f t="shared" si="1"/>
        <v>3831738.173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>
      <selection activeCellId="1" sqref="G4 A1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</row>
    <row r="4" spans="1:27" s="23" customFormat="1" ht="12.75" customHeight="1" x14ac:dyDescent="0.25">
      <c r="A4" s="18"/>
      <c r="B4" s="19" t="s">
        <v>6</v>
      </c>
      <c r="C4" s="20">
        <f>SUM(C5:C7)</f>
        <v>2354794</v>
      </c>
      <c r="D4" s="20">
        <f t="shared" ref="D4:K4" si="0">SUM(D5:D7)</f>
        <v>2672325</v>
      </c>
      <c r="E4" s="20">
        <f t="shared" si="0"/>
        <v>2778112</v>
      </c>
      <c r="F4" s="21">
        <f t="shared" si="0"/>
        <v>2976399</v>
      </c>
      <c r="G4" s="20">
        <f t="shared" si="0"/>
        <v>2990167</v>
      </c>
      <c r="H4" s="22">
        <f t="shared" si="0"/>
        <v>2993238</v>
      </c>
      <c r="I4" s="20">
        <f t="shared" si="0"/>
        <v>3140659</v>
      </c>
      <c r="J4" s="20">
        <f t="shared" si="0"/>
        <v>3301676</v>
      </c>
      <c r="K4" s="20">
        <f t="shared" si="0"/>
        <v>3401677.8279999997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2302299</v>
      </c>
      <c r="D5" s="28">
        <v>2493649</v>
      </c>
      <c r="E5" s="28">
        <v>2657160</v>
      </c>
      <c r="F5" s="27">
        <v>2867772</v>
      </c>
      <c r="G5" s="28">
        <v>2881540</v>
      </c>
      <c r="H5" s="29">
        <v>2872015</v>
      </c>
      <c r="I5" s="28">
        <v>3056332</v>
      </c>
      <c r="J5" s="28">
        <v>3209797</v>
      </c>
      <c r="K5" s="29">
        <v>3307351.2409999995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51706</v>
      </c>
      <c r="D6" s="33">
        <v>177063</v>
      </c>
      <c r="E6" s="33">
        <v>120046</v>
      </c>
      <c r="F6" s="32">
        <v>107694</v>
      </c>
      <c r="G6" s="33">
        <v>107694</v>
      </c>
      <c r="H6" s="34">
        <v>120412</v>
      </c>
      <c r="I6" s="33">
        <v>83347</v>
      </c>
      <c r="J6" s="33">
        <v>90851</v>
      </c>
      <c r="K6" s="34">
        <v>93244.102999999988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789</v>
      </c>
      <c r="D7" s="36">
        <v>1613</v>
      </c>
      <c r="E7" s="36">
        <v>906</v>
      </c>
      <c r="F7" s="35">
        <v>933</v>
      </c>
      <c r="G7" s="36">
        <v>933</v>
      </c>
      <c r="H7" s="37">
        <v>811</v>
      </c>
      <c r="I7" s="36">
        <v>980</v>
      </c>
      <c r="J7" s="36">
        <v>1028</v>
      </c>
      <c r="K7" s="37">
        <v>1082.4839999999999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256132</v>
      </c>
      <c r="D8" s="20">
        <f t="shared" ref="D8:K8" si="1">SUM(D9:D15)</f>
        <v>275044</v>
      </c>
      <c r="E8" s="20">
        <f t="shared" si="1"/>
        <v>312156</v>
      </c>
      <c r="F8" s="21">
        <f t="shared" si="1"/>
        <v>299450</v>
      </c>
      <c r="G8" s="20">
        <f t="shared" si="1"/>
        <v>299450</v>
      </c>
      <c r="H8" s="22">
        <f t="shared" si="1"/>
        <v>311173</v>
      </c>
      <c r="I8" s="20">
        <f t="shared" si="1"/>
        <v>338711</v>
      </c>
      <c r="J8" s="20">
        <f t="shared" si="1"/>
        <v>388253</v>
      </c>
      <c r="K8" s="20">
        <f t="shared" si="1"/>
        <v>429942.40899999993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92</v>
      </c>
      <c r="D9" s="28">
        <v>1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3</v>
      </c>
      <c r="F10" s="32">
        <v>0</v>
      </c>
      <c r="G10" s="33">
        <v>0</v>
      </c>
      <c r="H10" s="34">
        <v>1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220544</v>
      </c>
      <c r="D14" s="33">
        <v>240949</v>
      </c>
      <c r="E14" s="33">
        <v>274462</v>
      </c>
      <c r="F14" s="32">
        <v>273546</v>
      </c>
      <c r="G14" s="33">
        <v>273546</v>
      </c>
      <c r="H14" s="34">
        <v>273546</v>
      </c>
      <c r="I14" s="33">
        <v>311511</v>
      </c>
      <c r="J14" s="33">
        <v>359802</v>
      </c>
      <c r="K14" s="34">
        <v>399983.50599999994</v>
      </c>
    </row>
    <row r="15" spans="1:27" s="14" customFormat="1" ht="12.75" customHeight="1" x14ac:dyDescent="0.25">
      <c r="A15" s="25"/>
      <c r="B15" s="26" t="s">
        <v>20</v>
      </c>
      <c r="C15" s="35">
        <v>35496</v>
      </c>
      <c r="D15" s="36">
        <v>34094</v>
      </c>
      <c r="E15" s="36">
        <v>37691</v>
      </c>
      <c r="F15" s="35">
        <v>25904</v>
      </c>
      <c r="G15" s="36">
        <v>25904</v>
      </c>
      <c r="H15" s="37">
        <v>37626</v>
      </c>
      <c r="I15" s="36">
        <v>27200</v>
      </c>
      <c r="J15" s="36">
        <v>28451</v>
      </c>
      <c r="K15" s="37">
        <v>29958.902999999998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2501</v>
      </c>
      <c r="D16" s="20">
        <f t="shared" ref="D16:K16" si="2">SUM(D17:D23)</f>
        <v>5336</v>
      </c>
      <c r="E16" s="20">
        <f t="shared" si="2"/>
        <v>2722</v>
      </c>
      <c r="F16" s="21">
        <f t="shared" si="2"/>
        <v>12</v>
      </c>
      <c r="G16" s="20">
        <f t="shared" si="2"/>
        <v>12</v>
      </c>
      <c r="H16" s="22">
        <f t="shared" si="2"/>
        <v>120</v>
      </c>
      <c r="I16" s="20">
        <f t="shared" si="2"/>
        <v>112</v>
      </c>
      <c r="J16" s="20">
        <f t="shared" si="2"/>
        <v>112</v>
      </c>
      <c r="K16" s="20">
        <f t="shared" si="2"/>
        <v>117.93599999999999</v>
      </c>
    </row>
    <row r="17" spans="1:11" s="14" customFormat="1" ht="12.75" customHeight="1" x14ac:dyDescent="0.25">
      <c r="A17" s="25"/>
      <c r="B17" s="26" t="s">
        <v>22</v>
      </c>
      <c r="C17" s="27">
        <v>10</v>
      </c>
      <c r="D17" s="28">
        <v>5</v>
      </c>
      <c r="E17" s="28">
        <v>2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2491</v>
      </c>
      <c r="D18" s="33">
        <v>5331</v>
      </c>
      <c r="E18" s="33">
        <v>2720</v>
      </c>
      <c r="F18" s="32">
        <v>12</v>
      </c>
      <c r="G18" s="33">
        <v>12</v>
      </c>
      <c r="H18" s="34">
        <v>120</v>
      </c>
      <c r="I18" s="33">
        <v>112</v>
      </c>
      <c r="J18" s="33">
        <v>112</v>
      </c>
      <c r="K18" s="34">
        <v>117.93599999999999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20392</v>
      </c>
      <c r="D24" s="20">
        <v>6</v>
      </c>
      <c r="E24" s="20">
        <v>1441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2633819</v>
      </c>
      <c r="D26" s="46">
        <f t="shared" ref="D26:K26" si="3">+D4+D8+D16+D24</f>
        <v>2952711</v>
      </c>
      <c r="E26" s="46">
        <f t="shared" si="3"/>
        <v>3094431</v>
      </c>
      <c r="F26" s="47">
        <f t="shared" si="3"/>
        <v>3275861</v>
      </c>
      <c r="G26" s="46">
        <f t="shared" si="3"/>
        <v>3289629</v>
      </c>
      <c r="H26" s="48">
        <f t="shared" si="3"/>
        <v>3304531</v>
      </c>
      <c r="I26" s="46">
        <f t="shared" si="3"/>
        <v>3479482</v>
      </c>
      <c r="J26" s="46">
        <f t="shared" si="3"/>
        <v>3690041</v>
      </c>
      <c r="K26" s="46">
        <f t="shared" si="3"/>
        <v>3831738.173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  <c r="Z3" s="54" t="s">
        <v>32</v>
      </c>
    </row>
    <row r="4" spans="1:27" s="14" customFormat="1" ht="12.75" customHeight="1" x14ac:dyDescent="0.25">
      <c r="A4" s="25"/>
      <c r="B4" s="56" t="s">
        <v>135</v>
      </c>
      <c r="C4" s="33">
        <v>1357</v>
      </c>
      <c r="D4" s="33">
        <v>1468</v>
      </c>
      <c r="E4" s="33">
        <v>1927</v>
      </c>
      <c r="F4" s="27">
        <v>3071</v>
      </c>
      <c r="G4" s="28">
        <v>3071</v>
      </c>
      <c r="H4" s="29">
        <v>426</v>
      </c>
      <c r="I4" s="33">
        <v>3224.55</v>
      </c>
      <c r="J4" s="33">
        <v>3373</v>
      </c>
      <c r="K4" s="33">
        <v>3551.7689999999998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136</v>
      </c>
      <c r="C5" s="33">
        <v>5846</v>
      </c>
      <c r="D5" s="33">
        <v>6329</v>
      </c>
      <c r="E5" s="33">
        <v>6974</v>
      </c>
      <c r="F5" s="32">
        <v>5972</v>
      </c>
      <c r="G5" s="33">
        <v>5972</v>
      </c>
      <c r="H5" s="34">
        <v>7521</v>
      </c>
      <c r="I5" s="33">
        <v>6270.6</v>
      </c>
      <c r="J5" s="33">
        <v>6559</v>
      </c>
      <c r="K5" s="33">
        <v>6906.6269999999995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7203</v>
      </c>
      <c r="D19" s="46">
        <f t="shared" ref="D19:K19" si="1">SUM(D4:D18)</f>
        <v>7797</v>
      </c>
      <c r="E19" s="46">
        <f t="shared" si="1"/>
        <v>8901</v>
      </c>
      <c r="F19" s="47">
        <f t="shared" si="1"/>
        <v>9043</v>
      </c>
      <c r="G19" s="46">
        <f t="shared" si="1"/>
        <v>9043</v>
      </c>
      <c r="H19" s="48">
        <f t="shared" si="1"/>
        <v>7947</v>
      </c>
      <c r="I19" s="46">
        <f t="shared" si="1"/>
        <v>9495.1500000000015</v>
      </c>
      <c r="J19" s="46">
        <f t="shared" si="1"/>
        <v>9932</v>
      </c>
      <c r="K19" s="46">
        <f t="shared" si="1"/>
        <v>10458.395999999999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122</v>
      </c>
      <c r="E3" s="17" t="s">
        <v>158</v>
      </c>
      <c r="F3" s="173" t="s">
        <v>123</v>
      </c>
      <c r="G3" s="174"/>
      <c r="H3" s="175"/>
      <c r="I3" s="17" t="s">
        <v>124</v>
      </c>
      <c r="J3" s="17" t="s">
        <v>156</v>
      </c>
      <c r="K3" s="17" t="s">
        <v>155</v>
      </c>
    </row>
    <row r="4" spans="1:27" s="23" customFormat="1" ht="12.75" customHeight="1" x14ac:dyDescent="0.25">
      <c r="A4" s="18"/>
      <c r="B4" s="19" t="s">
        <v>6</v>
      </c>
      <c r="C4" s="20">
        <f>SUM(C5:C7)</f>
        <v>0</v>
      </c>
      <c r="D4" s="20">
        <f t="shared" ref="D4:K4" si="0">SUM(D5:D7)</f>
        <v>0</v>
      </c>
      <c r="E4" s="20">
        <f t="shared" si="0"/>
        <v>0</v>
      </c>
      <c r="F4" s="21">
        <f t="shared" si="0"/>
        <v>0</v>
      </c>
      <c r="G4" s="20">
        <f t="shared" si="0"/>
        <v>0</v>
      </c>
      <c r="H4" s="22">
        <f t="shared" si="0"/>
        <v>32</v>
      </c>
      <c r="I4" s="20">
        <f t="shared" si="0"/>
        <v>0</v>
      </c>
      <c r="J4" s="20">
        <f t="shared" si="0"/>
        <v>0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32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7203</v>
      </c>
      <c r="D8" s="20">
        <f t="shared" ref="D8:K8" si="1">SUM(D9:D15)</f>
        <v>7797</v>
      </c>
      <c r="E8" s="20">
        <f t="shared" si="1"/>
        <v>8901</v>
      </c>
      <c r="F8" s="21">
        <f t="shared" si="1"/>
        <v>9043</v>
      </c>
      <c r="G8" s="20">
        <f t="shared" si="1"/>
        <v>9043</v>
      </c>
      <c r="H8" s="22">
        <f t="shared" si="1"/>
        <v>7915</v>
      </c>
      <c r="I8" s="20">
        <f t="shared" si="1"/>
        <v>9495.1500000000015</v>
      </c>
      <c r="J8" s="20">
        <f t="shared" si="1"/>
        <v>9932</v>
      </c>
      <c r="K8" s="20">
        <f t="shared" si="1"/>
        <v>10458.395999999999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7203</v>
      </c>
      <c r="D14" s="33">
        <v>7797</v>
      </c>
      <c r="E14" s="33">
        <v>8901</v>
      </c>
      <c r="F14" s="32">
        <v>9043</v>
      </c>
      <c r="G14" s="33">
        <v>9043</v>
      </c>
      <c r="H14" s="34">
        <v>7704</v>
      </c>
      <c r="I14" s="33">
        <v>9495.1500000000015</v>
      </c>
      <c r="J14" s="33">
        <v>9932</v>
      </c>
      <c r="K14" s="34">
        <v>10458.395999999999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211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7203</v>
      </c>
      <c r="D26" s="46">
        <f t="shared" ref="D26:K26" si="3">+D4+D8+D16+D24</f>
        <v>7797</v>
      </c>
      <c r="E26" s="46">
        <f t="shared" si="3"/>
        <v>8901</v>
      </c>
      <c r="F26" s="47">
        <f t="shared" si="3"/>
        <v>9043</v>
      </c>
      <c r="G26" s="46">
        <f t="shared" si="3"/>
        <v>9043</v>
      </c>
      <c r="H26" s="48">
        <f t="shared" si="3"/>
        <v>7947</v>
      </c>
      <c r="I26" s="46">
        <f t="shared" si="3"/>
        <v>9495.1500000000015</v>
      </c>
      <c r="J26" s="46">
        <f t="shared" si="3"/>
        <v>9932</v>
      </c>
      <c r="K26" s="46">
        <f t="shared" si="3"/>
        <v>10458.395999999999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3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C.3.9</vt:lpstr>
      <vt:lpstr>C.4.9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B.2.9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2014-05-29T12:30:51Z</dcterms:created>
  <dcterms:modified xsi:type="dcterms:W3CDTF">2014-05-30T12:37:27Z</dcterms:modified>
</cp:coreProperties>
</file>